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G:\Datacenter Tender Final\"/>
    </mc:Choice>
  </mc:AlternateContent>
  <xr:revisionPtr revIDLastSave="0" documentId="13_ncr:1_{95CB0104-E364-4AFB-AC13-ABF08958151F}" xr6:coauthVersionLast="47" xr6:coauthVersionMax="47" xr10:uidLastSave="{00000000-0000-0000-0000-000000000000}"/>
  <bookViews>
    <workbookView xWindow="-120" yWindow="-120" windowWidth="20730" windowHeight="11040" tabRatio="907" activeTab="6" xr2:uid="{00000000-000D-0000-FFFF-FFFF00000000}"/>
  </bookViews>
  <sheets>
    <sheet name="Summary" sheetId="6" r:id="rId1"/>
    <sheet name="Cvl BOQ" sheetId="1" r:id="rId2"/>
    <sheet name="Electrical Low Side" sheetId="4" r:id="rId3"/>
    <sheet name="Electrical Panels" sheetId="3" r:id="rId4"/>
    <sheet name="UPS" sheetId="5" r:id="rId5"/>
    <sheet name="PAC" sheetId="17" r:id="rId6"/>
    <sheet name="Split AC" sheetId="29" r:id="rId7"/>
    <sheet name="Racks &amp; Acessories" sheetId="27" r:id="rId8"/>
    <sheet name="FA&amp;SS - SR" sheetId="24" r:id="rId9"/>
    <sheet name="RRS" sheetId="23" r:id="rId10"/>
    <sheet name="WLD" sheetId="22" r:id="rId11"/>
    <sheet name="CCTV" sheetId="21" r:id="rId12"/>
    <sheet name="ACS" sheetId="28"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l">#REF!</definedName>
    <definedName name="\p">#REF!</definedName>
    <definedName name="____EMX2500">[1]Configurator!$E$38</definedName>
    <definedName name="___dim4">#REF!</definedName>
    <definedName name="___EMX2500">[1]Configurator!$E$38</definedName>
    <definedName name="___rm4">#REF!</definedName>
    <definedName name="__123Graph_X" hidden="1">#REF!</definedName>
    <definedName name="__dim4">#REF!</definedName>
    <definedName name="__EMX2500">[1]Configurator!$E$38</definedName>
    <definedName name="__rm4">#REF!</definedName>
    <definedName name="_1Print_Titl">#REF!</definedName>
    <definedName name="_6_Jan_2004_consistantpaek_hr_for_Transit_sw">#REF!</definedName>
    <definedName name="_aaa5">#REF!</definedName>
    <definedName name="_bol1">#REF!</definedName>
    <definedName name="_dim4">#REF!</definedName>
    <definedName name="_EMX2500">[1]Configurator!$E$38</definedName>
    <definedName name="_HDD1">#REF!</definedName>
    <definedName name="_rim4">#REF!</definedName>
    <definedName name="_rm4">#REF!</definedName>
    <definedName name="a">#REF!,#REF!,#REF!,#REF!,#REF!,#REF!,#REF!,#REF!,#REF!,#REF!,#REF!</definedName>
    <definedName name="A_AUCACE">[2]Data!$L$64</definedName>
    <definedName name="A_MRSACE">[2]Data!$Q$64</definedName>
    <definedName name="A_PSACE">[2]Data!$R$64</definedName>
    <definedName name="A_SACEIN">[2]Data!$S$64</definedName>
    <definedName name="A_SACELDC">[2]Data!$W$64</definedName>
    <definedName name="A_SACETRA">[2]Data!$V$64</definedName>
    <definedName name="A1_">#REF!</definedName>
    <definedName name="A10_">#REF!</definedName>
    <definedName name="A13_">#REF!</definedName>
    <definedName name="A2_">#REF!</definedName>
    <definedName name="A3_">#REF!</definedName>
    <definedName name="A4_">#REF!</definedName>
    <definedName name="A5_">#REF!</definedName>
    <definedName name="A6_">#REF!</definedName>
    <definedName name="A7_">#REF!</definedName>
    <definedName name="A8_">#REF!</definedName>
    <definedName name="A9_">#REF!</definedName>
    <definedName name="aa">[3]Roaming!$A$82:$O$163</definedName>
    <definedName name="aaa">'[4]BS-MUM'!$Q$1</definedName>
    <definedName name="aaaaaa" localSheetId="12" hidden="1">{"DJH3",#N/A,FALSE,"PFL00805";"PJB3",#N/A,FALSE,"PFL00805";"JMD3",#N/A,FALSE,"PFL00805";"DNB3",#N/A,FALSE,"PFL00805";"MJP3",#N/A,FALSE,"PFL00805";"RAB3",#N/A,FALSE,"PFL00805";"GJW3",#N/A,FALSE,"PFL00805";"MASTER3",#N/A,FALSE,"PFL00805"}</definedName>
    <definedName name="aaaaaa" hidden="1">{"DJH3",#N/A,FALSE,"PFL00805";"PJB3",#N/A,FALSE,"PFL00805";"JMD3",#N/A,FALSE,"PFL00805";"DNB3",#N/A,FALSE,"PFL00805";"MJP3",#N/A,FALSE,"PFL00805";"RAB3",#N/A,FALSE,"PFL00805";"GJW3",#N/A,FALSE,"PFL00805";"MASTER3",#N/A,FALSE,"PFL00805"}</definedName>
    <definedName name="abc">'[5]KEY INPUTS'!$D$14</definedName>
    <definedName name="acab">"$#REF!.$AQ$3"</definedName>
    <definedName name="acabl">#REF!</definedName>
    <definedName name="accab">"$#REF!.$AS$3"</definedName>
    <definedName name="ach_1">'[6]NMS Configuration'!$E$80</definedName>
    <definedName name="ach_2">'[6]NMS Configuration'!$G$80</definedName>
    <definedName name="ach_3">'[6]NMS Configuration'!$I$80</definedName>
    <definedName name="ach_4">'[6]NMS Configuration'!$K$80</definedName>
    <definedName name="ach_5">'[6]NMS Configuration'!$M$80</definedName>
    <definedName name="ach_from">'[6]NMS Configuration'!$D$80</definedName>
    <definedName name="acon">"$#REF!.$AR$3"</definedName>
    <definedName name="ActCode">#REF!</definedName>
    <definedName name="ActPilot">#REF!</definedName>
    <definedName name="ActSignal">#REF!</definedName>
    <definedName name="ActType">#REF!</definedName>
    <definedName name="ActualCv">#REF!</definedName>
    <definedName name="ActualPress">#REF!</definedName>
    <definedName name="acv">#REF!</definedName>
    <definedName name="AMC_COST">'[7]Conversion factors'!#REF!</definedName>
    <definedName name="America">#REF!</definedName>
    <definedName name="AMPS">#REF!</definedName>
    <definedName name="ANEGM">'[8]Discount &amp; conversion factors'!$C$28</definedName>
    <definedName name="Appliance_discount">'[9]Works - Quote Sheet'!#REF!</definedName>
    <definedName name="asf">#REF!</definedName>
    <definedName name="Asia">#REF!</definedName>
    <definedName name="AUSM_Pr">#REF!</definedName>
    <definedName name="auxlp">#REF!</definedName>
    <definedName name="AV_PRTIME">[2]Data!$D$93</definedName>
    <definedName name="avd">#REF!</definedName>
    <definedName name="AXSM_Pr">#REF!</definedName>
    <definedName name="B">'[10]PRECAST lightconc-II'!$K$19</definedName>
    <definedName name="B45XLD00C7AG">#REF!,#REF!</definedName>
    <definedName name="b6fv6fd">#REF!</definedName>
    <definedName name="Balance_Sheet__in_Rs._Million">'[11]SCEL Funding'!$A$259</definedName>
    <definedName name="Band">[12]Labels!$E$3:$E$9</definedName>
    <definedName name="BBY">'[8]Summary for $ per Erl'!$L$8</definedName>
    <definedName name="bhca_fix">[2]Input!$E$48</definedName>
    <definedName name="bhca_in">[2]Input!$E$87</definedName>
    <definedName name="bhca_ms">[2]Input!$E$44</definedName>
    <definedName name="bhca_pacui">[2]Input!$E$83</definedName>
    <definedName name="BHMA_SCI_HLR_SUB">[2]DialogData!#REF!</definedName>
    <definedName name="BHMA_SCI_VLR_SUB">[2]DialogData!#REF!</definedName>
    <definedName name="BldgQty">"$#REF!.$M$4"</definedName>
    <definedName name="bol">#REF!</definedName>
    <definedName name="boml">#REF!</definedName>
    <definedName name="BOOK">#REF!</definedName>
    <definedName name="boq" localSheetId="12" hidden="1">{#N/A,#N/A,TRUE,"Front";#N/A,#N/A,TRUE,"Simple Letter";#N/A,#N/A,TRUE,"Inside";#N/A,#N/A,TRUE,"Contents";#N/A,#N/A,TRUE,"Basis";#N/A,#N/A,TRUE,"Inclusions";#N/A,#N/A,TRUE,"Exclusions";#N/A,#N/A,TRUE,"Areas";#N/A,#N/A,TRUE,"Summary";#N/A,#N/A,TRUE,"Detail"}</definedName>
    <definedName name="boq" hidden="1">{#N/A,#N/A,TRUE,"Front";#N/A,#N/A,TRUE,"Simple Letter";#N/A,#N/A,TRUE,"Inside";#N/A,#N/A,TRUE,"Contents";#N/A,#N/A,TRUE,"Basis";#N/A,#N/A,TRUE,"Inclusions";#N/A,#N/A,TRUE,"Exclusions";#N/A,#N/A,TRUE,"Areas";#N/A,#N/A,TRUE,"Summary";#N/A,#N/A,TRUE,"Detail"}</definedName>
    <definedName name="botl">#REF!</definedName>
    <definedName name="botn">#REF!</definedName>
    <definedName name="Breakup">#REF!</definedName>
    <definedName name="BS">#REF!</definedName>
    <definedName name="BSC_BU">#REF!</definedName>
    <definedName name="BSC_COST_RED">'[7]Conversion factors'!#REF!</definedName>
    <definedName name="bsc_ddf">#REF!</definedName>
    <definedName name="BSC_DISC">'[7]Conversion factors'!#REF!</definedName>
    <definedName name="BSC_DISCOUNT">'[8]High level P&amp;L for Subodh'!$F$1</definedName>
    <definedName name="BSC_DUTY">#REF!</definedName>
    <definedName name="BSC2M">#REF!</definedName>
    <definedName name="BSC3i_HW">'[13]GLP-DISCOUNT'!$E$16</definedName>
    <definedName name="BSC3i_HW___SW">'[13]GLP-DISCOUNT'!$E$15</definedName>
    <definedName name="BSC3i_peripherals">'[13]GLP-DISCOUNT'!$E$18</definedName>
    <definedName name="BSC3i_SW">'[13]GLP-DISCOUNT'!$E$17</definedName>
    <definedName name="BSCSWDISC">#REF!</definedName>
    <definedName name="BSheet">#REF!</definedName>
    <definedName name="BSTCE_ch_per_trunk">[2]DialogData!$D$28</definedName>
    <definedName name="BTS_BU">#REF!</definedName>
    <definedName name="BTS_COST_RED">'[7]Conversion factors'!#REF!</definedName>
    <definedName name="BTS_DDF">#REF!</definedName>
    <definedName name="BTS_DISCOUNT">#REF!</definedName>
    <definedName name="BTS_DISCOUTN">'[8]High level P&amp;L for Subodh'!$F$4</definedName>
    <definedName name="BTS_DUTY">#REF!</definedName>
    <definedName name="BTS2M">#REF!</definedName>
    <definedName name="bua">#REF!</definedName>
    <definedName name="Budget_Year">'[14]1 - B1 (KBIs)'!$E$17</definedName>
    <definedName name="Business_Unit_Name">[14]Cover!$A$15</definedName>
    <definedName name="bxevxed">#REF!</definedName>
    <definedName name="bxn">#REF!</definedName>
    <definedName name="bxnvxnd">#REF!</definedName>
    <definedName name="cab">#REF!</definedName>
    <definedName name="cab21.5tp">#REF!</definedName>
    <definedName name="cab21s">#REF!</definedName>
    <definedName name="cab21us">#REF!</definedName>
    <definedName name="cab31s">#REF!</definedName>
    <definedName name="cab31us">#REF!</definedName>
    <definedName name="cab41s">#REF!</definedName>
    <definedName name="cab41us">#REF!</definedName>
    <definedName name="caba">#REF!</definedName>
    <definedName name="cabd">"$#REF!.$#REF!$#REF!"</definedName>
    <definedName name="cabf">#REF!</definedName>
    <definedName name="cabinet">#REF!</definedName>
    <definedName name="cabl">#REF!</definedName>
    <definedName name="CABLE_CONT">#REF!</definedName>
    <definedName name="cage_pc">#REF!</definedName>
    <definedName name="cage_price">#REF!</definedName>
    <definedName name="CAL">'[8]Summary for $ per Erl'!#REF!</definedName>
    <definedName name="cald">"$#REF!.$B$11"</definedName>
    <definedName name="CALf">#REF!</definedName>
    <definedName name="Calibration_Rate">'[9]Works - Quote Sheet'!#REF!</definedName>
    <definedName name="CALIMP">"'file://Vijay/d/Offers/GRUNDFOSS/Grundfoss Offer 4A12/Final Offer - 4C16/IO List 4C08.xls'#$factors.$#REF!$#REF!"</definedName>
    <definedName name="cant">'[15]Staff Acco.'!#REF!</definedName>
    <definedName name="CardReaderInd400">[16]CCTV_EST1!#REF!</definedName>
    <definedName name="Cash_Flow_Statement__in_Rs._Million">'[11]SCEL Funding'!$A$226</definedName>
    <definedName name="cashflow">#REF!</definedName>
    <definedName name="cc">#REF!</definedName>
    <definedName name="ccv">#REF!</definedName>
    <definedName name="cdf">#REF!</definedName>
    <definedName name="CDMA_1.9_large">#REF!</definedName>
    <definedName name="CDMA_1.9_medium">#REF!</definedName>
    <definedName name="CDMA_1.9_small">#REF!</definedName>
    <definedName name="CDMA_800_Dom_large">#REF!</definedName>
    <definedName name="CDMA_800_Dom_medium">#REF!</definedName>
    <definedName name="CDMA_800_Dom_small">#REF!</definedName>
    <definedName name="CDMA_800_Int_large">#REF!</definedName>
    <definedName name="CDMA_800_Int_medium">#REF!</definedName>
    <definedName name="CDMA_800_Int_small">#REF!</definedName>
    <definedName name="CDMA_900_large">#REF!</definedName>
    <definedName name="CDMA_900_medium">#REF!</definedName>
    <definedName name="CDMA_900_small">#REF!</definedName>
    <definedName name="CDMA_FILTER_COST">'[8]Discount &amp; conversion factors'!$B$22</definedName>
    <definedName name="CDMA_Japan_large">#REF!</definedName>
    <definedName name="CDMA_Japan_medium">#REF!</definedName>
    <definedName name="CDMA_Japan_small">#REF!</definedName>
    <definedName name="CDMACage">'[17]2450 CFG INPUTS'!#REF!</definedName>
    <definedName name="cflow">#REF!</definedName>
    <definedName name="cht">[2]Input!$E$45</definedName>
    <definedName name="CIF">'[18]Indoor BTS upgrade prices'!$D$2</definedName>
    <definedName name="ciff">#REF!</definedName>
    <definedName name="CIP_HW">'[7]Conversion factors'!$B$2</definedName>
    <definedName name="CIP_SW">'[7]Conversion factors'!$B$4</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Zip">#REF!</definedName>
    <definedName name="clrf">#REF!</definedName>
    <definedName name="COAD">'[19]Civil Works'!$K$7</definedName>
    <definedName name="COLUNM_WIDTH">#REF!</definedName>
    <definedName name="Comments">#REF!</definedName>
    <definedName name="Company">#REF!</definedName>
    <definedName name="CompanyInfo1">"JCI"</definedName>
    <definedName name="CompanyInfo2">"JCI"</definedName>
    <definedName name="Compress_Pr">#REF!</definedName>
    <definedName name="condf">#REF!</definedName>
    <definedName name="conf">#REF!</definedName>
    <definedName name="Config">[20]Macros.XLM!#REF!</definedName>
    <definedName name="conmsf">[21]factors!$J$8</definedName>
    <definedName name="Construction_Period">#REF!</definedName>
    <definedName name="Contact">#REF!</definedName>
    <definedName name="ContractName">"Contract"</definedName>
    <definedName name="ContractNumber">"88888888"</definedName>
    <definedName name="Conver_TBL1">#REF!</definedName>
    <definedName name="Conver_TBL2">#REF!</definedName>
    <definedName name="COP_Adil">#REF!</definedName>
    <definedName name="Coreyr1">#REF!</definedName>
    <definedName name="Coreyr2">#REF!</definedName>
    <definedName name="Coreyr3">#REF!</definedName>
    <definedName name="COST_OF_FUNDS">'[8]Discount &amp; conversion factors'!$B$20</definedName>
    <definedName name="_xlnm.Criteria">#REF!</definedName>
    <definedName name="CST">'[8]Discount &amp; conversion factors'!$C$34</definedName>
    <definedName name="cstf">#REF!</definedName>
    <definedName name="CT_perc">[2]Input!$E$121</definedName>
    <definedName name="ctl">#REF!</definedName>
    <definedName name="Currency">'[22]KEY INPUTS'!$D$14</definedName>
    <definedName name="currency2">#REF!</definedName>
    <definedName name="CUST_NAME">#REF!</definedName>
    <definedName name="CUSTOM">#REF!</definedName>
    <definedName name="Customer">#REF!</definedName>
    <definedName name="customs">#REF!</definedName>
    <definedName name="CUSTOMS_DUTY">[8]Sheet1!$H$1</definedName>
    <definedName name="cvdf">#REF!</definedName>
    <definedName name="D">#REF!</definedName>
    <definedName name="DATA">#REF!</definedName>
    <definedName name="DATE">'[22]KEY INPUTS'!$D$8</definedName>
    <definedName name="DCBAT_PS">#REF!</definedName>
    <definedName name="DCPS_BSS">#REF!</definedName>
    <definedName name="DCPS_BTS">#REF!</definedName>
    <definedName name="DCPS_MW">#REF!</definedName>
    <definedName name="DCU">'[23]ACS(1)'!#REF!</definedName>
    <definedName name="ddd">[1]PriceDB!$F$2</definedName>
    <definedName name="DDF_MWAVE">#REF!</definedName>
    <definedName name="DECISION">[24]Sheet2!$B$2:$B$3</definedName>
    <definedName name="DesignPress">#REF!</definedName>
    <definedName name="detail_omni">#REF!,#REF!,#REF!,#REF!,#REF!,#REF!,#REF!,#REF!,#REF!,#REF!,#REF!,#REF!</definedName>
    <definedName name="detail_pricing">#REF!,#REF!,#REF!,#REF!,#REF!,#REF!,#REF!,#REF!,#REF!,#REF!,#REF!</definedName>
    <definedName name="detail_sector">#REF!,#REF!,#REF!,#REF!,#REF!,#REF!,#REF!,#REF!,#REF!,#REF!,#REF!,#REF!,#REF!,#REF!,#REF!,#REF!,#REF!,#REF!,#REF!,#REF!,#REF!,#REF!,#REF!,#REF!,#REF!,#REF!,#REF!,#REF!,#REF!</definedName>
    <definedName name="dim4e">"$#REF!.$#REF!$#REF!"</definedName>
    <definedName name="dimc">#REF!</definedName>
    <definedName name="DIS">#REF!</definedName>
    <definedName name="DISC">#REF!</definedName>
    <definedName name="Disc_EDGE">#REF!</definedName>
    <definedName name="DISC_NOV02">#REF!</definedName>
    <definedName name="DISCOUNT">#REF!</definedName>
    <definedName name="Dl">#REF!</definedName>
    <definedName name="DM">#REF!</definedName>
    <definedName name="DocumentName">""</definedName>
    <definedName name="DocumentNumber">""</definedName>
    <definedName name="Dollar">#REF!</definedName>
    <definedName name="DP">#REF!</definedName>
    <definedName name="drain">#REF!</definedName>
    <definedName name="DRCDM">#REF!</definedName>
    <definedName name="dsdud">#REF!</definedName>
    <definedName name="E">'[10]PRECAST lightconc-II'!$K$20</definedName>
    <definedName name="ebsc">#REF!</definedName>
    <definedName name="ebts">#REF!</definedName>
    <definedName name="ebtsfr">[25]Assumptions!$C$27</definedName>
    <definedName name="edf">#REF!</definedName>
    <definedName name="effCDMAchans">'[17]2450 CFG INPUTS'!#REF!</definedName>
    <definedName name="egt301d">#REF!</definedName>
    <definedName name="egt330d">#REF!</definedName>
    <definedName name="ehwf">[25]Assumptions!$C$21</definedName>
    <definedName name="eimpl">#REF!</definedName>
    <definedName name="el">[25]Assumptions!$C$19</definedName>
    <definedName name="emsc">#REF!</definedName>
    <definedName name="Encoder">[16]CCTV_EST1!#REF!</definedName>
    <definedName name="entry">#REF!</definedName>
    <definedName name="EPMOM_needed">[2]DialogData!$E$22</definedName>
    <definedName name="EPMTI_needed">[2]DialogData!$E$21</definedName>
    <definedName name="eqjwd">#REF!</definedName>
    <definedName name="ERLANGB">[26]!ERLB</definedName>
    <definedName name="Erlangs">#REF!</definedName>
    <definedName name="Erlangs_per_Span">#REF!</definedName>
    <definedName name="ERLB">[20]ERLANGB.TABLE!$A$3</definedName>
    <definedName name="eswf">[25]Assumptions!$C$22</definedName>
    <definedName name="Eth_Pr">#REF!</definedName>
    <definedName name="eu">#REF!</definedName>
    <definedName name="EUR">#REF!</definedName>
    <definedName name="EUR2USD">#REF!</definedName>
    <definedName name="Euro">[27]Constants!$B$1</definedName>
    <definedName name="Euro2USD">[28]margin!$C$34</definedName>
    <definedName name="euronet" localSheetId="12" hidden="1">{#N/A,#N/A,TRUE,"Front";#N/A,#N/A,TRUE,"Simple Letter";#N/A,#N/A,TRUE,"Inside";#N/A,#N/A,TRUE,"Contents";#N/A,#N/A,TRUE,"Basis";#N/A,#N/A,TRUE,"Inclusions";#N/A,#N/A,TRUE,"Exclusions";#N/A,#N/A,TRUE,"Areas";#N/A,#N/A,TRUE,"Summary";#N/A,#N/A,TRUE,"Detail"}</definedName>
    <definedName name="euronet" hidden="1">{#N/A,#N/A,TRUE,"Front";#N/A,#N/A,TRUE,"Simple Letter";#N/A,#N/A,TRUE,"Inside";#N/A,#N/A,TRUE,"Contents";#N/A,#N/A,TRUE,"Basis";#N/A,#N/A,TRUE,"Inclusions";#N/A,#N/A,TRUE,"Exclusions";#N/A,#N/A,TRUE,"Areas";#N/A,#N/A,TRUE,"Summary";#N/A,#N/A,TRUE,"Detail"}</definedName>
    <definedName name="Europe">#REF!</definedName>
    <definedName name="Excel_BuiltIn__FilterDatabase_2">#REF!</definedName>
    <definedName name="Excel_BuiltIn_Print_Area_1_1">#REF!</definedName>
    <definedName name="Excel_BuiltIn_Print_Area_4_1">"$#REF!.$A$1:$I$15"</definedName>
    <definedName name="Excel_BuiltIn_Print_Area_6">"$#REF!.$A$1:$C$14"</definedName>
    <definedName name="Excel_BuiltIn_Print_Titles_4_1">"$#REF!.$A$5:$IV$7"</definedName>
    <definedName name="Excel_BuiltIn_Print_Titles_5">"$#REF!.$A$3:$IV$4"</definedName>
    <definedName name="Excel_BuiltIn_Print_Titles_6">"$#REF!.$A$5:$IV$7"</definedName>
    <definedName name="exchangename">[2]Input!$E$4</definedName>
    <definedName name="Expatyr1">#REF!</definedName>
    <definedName name="Expatyr2">#REF!</definedName>
    <definedName name="Expatyr3">#REF!</definedName>
    <definedName name="Export">#REF!</definedName>
    <definedName name="EXR">#REF!</definedName>
    <definedName name="extended">#REF!,#REF!,#REF!,#REF!,#REF!,#REF!,#REF!,#REF!,#REF!,#REF!,#REF!,#REF!,#REF!,#REF!,#REF!,#REF!,#REF!,#REF!,#REF!,#REF!,#REF!,#REF!,#REF!,#REF!,#REF!,#REF!,#REF!,#REF!,#REF!,#REF!,#REF!,#REF!</definedName>
    <definedName name="EXTENDED_WARRANTY">'[8]Discount &amp; conversion factors'!$B$21</definedName>
    <definedName name="eyrc">#REF!</definedName>
    <definedName name="eyrlp">#REF!</definedName>
    <definedName name="F">'[29]Indoor BTS upgrade prices'!$D$2</definedName>
    <definedName name="f_ovld">[2]Data!$D$92</definedName>
    <definedName name="f1o8">#REF!</definedName>
    <definedName name="FACP">'[23]FAS-C(4)'!#REF!</definedName>
    <definedName name="fcf">#REF!</definedName>
    <definedName name="FE">#REF!</definedName>
    <definedName name="fe_cost">#REF!</definedName>
    <definedName name="fe_price">#REF!</definedName>
    <definedName name="ff">#REF!</definedName>
    <definedName name="fff">#REF!</definedName>
    <definedName name="FFFFFF" localSheetId="12" hidden="1">{"DJH3",#N/A,FALSE,"PFL00805";"PJB3",#N/A,FALSE,"PFL00805";"JMD3",#N/A,FALSE,"PFL00805";"DNB3",#N/A,FALSE,"PFL00805";"MJP3",#N/A,FALSE,"PFL00805";"RAB3",#N/A,FALSE,"PFL00805";"GJW3",#N/A,FALSE,"PFL00805";"MASTER3",#N/A,FALSE,"PFL00805"}</definedName>
    <definedName name="FFFFFF" hidden="1">{"DJH3",#N/A,FALSE,"PFL00805";"PJB3",#N/A,FALSE,"PFL00805";"JMD3",#N/A,FALSE,"PFL00805";"DNB3",#N/A,FALSE,"PFL00805";"MJP3",#N/A,FALSE,"PFL00805";"RAB3",#N/A,FALSE,"PFL00805";"GJW3",#N/A,FALSE,"PFL00805";"MASTER3",#N/A,FALSE,"PFL00805"}</definedName>
    <definedName name="fgf">#REF!</definedName>
    <definedName name="FGFGF" localSheetId="12" hidden="1">{"DJH3",#N/A,FALSE,"PFL00805";"PJB3",#N/A,FALSE,"PFL00805";"JMD3",#N/A,FALSE,"PFL00805";"DNB3",#N/A,FALSE,"PFL00805";"MJP3",#N/A,FALSE,"PFL00805";"RAB3",#N/A,FALSE,"PFL00805";"GJW3",#N/A,FALSE,"PFL00805";"MASTER3",#N/A,FALSE,"PFL00805"}</definedName>
    <definedName name="FGFGF" hidden="1">{"DJH3",#N/A,FALSE,"PFL00805";"PJB3",#N/A,FALSE,"PFL00805";"JMD3",#N/A,FALSE,"PFL00805";"DNB3",#N/A,FALSE,"PFL00805";"MJP3",#N/A,FALSE,"PFL00805";"RAB3",#N/A,FALSE,"PFL00805";"GJW3",#N/A,FALSE,"PFL00805";"MASTER3",#N/A,FALSE,"PFL00805"}</definedName>
    <definedName name="FIFTH">#REF!</definedName>
    <definedName name="filename2productname">[30]Data!$A$2:$B$25</definedName>
    <definedName name="filenumber">[2]Input!$E$2</definedName>
    <definedName name="filters">[24]Sheet2!$K$2:$K$5</definedName>
    <definedName name="firstValve">#REF!</definedName>
    <definedName name="Fixed_Lens">#REF!</definedName>
    <definedName name="Fixed_Lens2">'[23]CCTV(old)'!#REF!</definedName>
    <definedName name="Floorsqty">"$#REF!.$M$5"</definedName>
    <definedName name="foc">#REF!</definedName>
    <definedName name="frame_pc">#REF!</definedName>
    <definedName name="frame_price">#REF!</definedName>
    <definedName name="FRSM_Pr">#REF!</definedName>
    <definedName name="frt">'[31]Ericsson Template'!#REF!</definedName>
    <definedName name="fsg">#REF!</definedName>
    <definedName name="FTH">[12]Labels!$A$7:$A$9</definedName>
    <definedName name="FTH_Types">[12]Labels!$C$12:$C$13</definedName>
    <definedName name="Functionality_BSC">'[32]GLP-DISCOUNT'!$E$4</definedName>
    <definedName name="Fund">#REF!</definedName>
    <definedName name="fx">'[8]Mum $ per Erl'!#REF!</definedName>
    <definedName name="gcl">#REF!</definedName>
    <definedName name="Genius_98.2">#REF!</definedName>
    <definedName name="GeniusVersion">"98.2.0"</definedName>
    <definedName name="gfg">#REF!</definedName>
    <definedName name="gif">#REF!</definedName>
    <definedName name="GIG">#REF!</definedName>
    <definedName name="gig_pc">#REF!</definedName>
    <definedName name="gig_price">#REF!</definedName>
    <definedName name="gprs_only_sheet_area">'[6]NMS Configuration'!$167:$182,'[6]NMS Configuration'!$150:$159</definedName>
    <definedName name="Group1">#REF!</definedName>
    <definedName name="Group2">#REF!</definedName>
    <definedName name="Group3">#REF!</definedName>
    <definedName name="Group4">#REF!</definedName>
    <definedName name="GRP2GLP">#REF!</definedName>
    <definedName name="GUATAMALA">#REF!</definedName>
    <definedName name="gx">#REF!</definedName>
    <definedName name="H2_DISC">'[7]Conversion factors'!#REF!</definedName>
    <definedName name="Hardware_____________BSC__TCSM_and_Spareparts">'[32]GLP-DISCOUNT'!$E$3</definedName>
    <definedName name="HDD">#REF!</definedName>
    <definedName name="HI_BTS_DISC">#REF!</definedName>
    <definedName name="HI_DISCOUNT">'[7]Conversion factors'!#REF!</definedName>
    <definedName name="HLR_ch_per_trunk">[2]DialogData!$D$40</definedName>
    <definedName name="HOURS">#REF!</definedName>
    <definedName name="Housing_Accessories">'[23]CCTV(old)'!#REF!</definedName>
    <definedName name="Housing_Prepacs">'[23]CCTV(old)'!#REF!</definedName>
    <definedName name="ht_ct">[2]Input!$E$122</definedName>
    <definedName name="ht_mf_receivers">[2]Input!$E$126</definedName>
    <definedName name="ht_mf_senders">[2]Input!$E$128</definedName>
    <definedName name="hwfr">#REF!</definedName>
    <definedName name="hwfrt">#REF!</definedName>
    <definedName name="IBM_Labour">[12]Labels!$A$12:$A$13</definedName>
    <definedName name="II" localSheetId="12" hidden="1">{"DJH3",#N/A,FALSE,"PFL00805";"PJB3",#N/A,FALSE,"PFL00805";"JMD3",#N/A,FALSE,"PFL00805";"DNB3",#N/A,FALSE,"PFL00805";"MJP3",#N/A,FALSE,"PFL00805";"RAB3",#N/A,FALSE,"PFL00805";"GJW3",#N/A,FALSE,"PFL00805";"MASTER3",#N/A,FALSE,"PFL00805"}</definedName>
    <definedName name="II" hidden="1">{"DJH3",#N/A,FALSE,"PFL00805";"PJB3",#N/A,FALSE,"PFL00805";"JMD3",#N/A,FALSE,"PFL00805";"DNB3",#N/A,FALSE,"PFL00805";"MJP3",#N/A,FALSE,"PFL00805";"RAB3",#N/A,FALSE,"PFL00805";"GJW3",#N/A,FALSE,"PFL00805";"MASTER3",#N/A,FALSE,"PFL00805"}</definedName>
    <definedName name="iio">#REF!</definedName>
    <definedName name="indf">#REF!</definedName>
    <definedName name="InitialUse">0</definedName>
    <definedName name="Input_BHMA_SCI_HLR_SUB">[2]Input!#REF!</definedName>
    <definedName name="Input_BHMA_SCI_VLR_SUB">[2]Input!#REF!</definedName>
    <definedName name="INR_Conv">[33]PCS!#REF!</definedName>
    <definedName name="INR2EURO">#REF!</definedName>
    <definedName name="INR2USD">[34]margin!$C$35</definedName>
    <definedName name="insert_rows_1">'[35]Basement Budget'!#REF!</definedName>
    <definedName name="instf">#REF!</definedName>
    <definedName name="interception_ch_per_trunk">[2]DialogData!#REF!</definedName>
    <definedName name="ioio">#REF!</definedName>
    <definedName name="ioioioo">#REF!</definedName>
    <definedName name="IOLIST">'[36]IO LIST'!$A$1:$O$134</definedName>
    <definedName name="ITEM_ID">'[37]GLP 2001'!$A$7:$C$500</definedName>
    <definedName name="ItemNum">#REF!</definedName>
    <definedName name="ITP_increment">#REF!</definedName>
    <definedName name="JobID">#REF!</definedName>
    <definedName name="JobName">#REF!</definedName>
    <definedName name="JobNo">#REF!</definedName>
    <definedName name="Johritsu">#REF!</definedName>
    <definedName name="K" localSheetId="12" hidden="1">{"DJH3",#N/A,FALSE,"PFL00805";"PJB3",#N/A,FALSE,"PFL00805";"JMD3",#N/A,FALSE,"PFL00805";"DNB3",#N/A,FALSE,"PFL00805";"MJP3",#N/A,FALSE,"PFL00805";"RAB3",#N/A,FALSE,"PFL00805";"GJW3",#N/A,FALSE,"PFL00805";"MASTER3",#N/A,FALSE,"PFL00805"}</definedName>
    <definedName name="K" hidden="1">{"DJH3",#N/A,FALSE,"PFL00805";"PJB3",#N/A,FALSE,"PFL00805";"JMD3",#N/A,FALSE,"PFL00805";"DNB3",#N/A,FALSE,"PFL00805";"MJP3",#N/A,FALSE,"PFL00805";"RAB3",#N/A,FALSE,"PFL00805";"GJW3",#N/A,FALSE,"PFL00805";"MASTER3",#N/A,FALSE,"PFL00805"}</definedName>
    <definedName name="khd">"$#REF!.$B$6"</definedName>
    <definedName name="khf">"$#REF!.$J$6"</definedName>
    <definedName name="KPIs">#REF!</definedName>
    <definedName name="ksd">"$#REF!.$B$7"</definedName>
    <definedName name="ksf">"$#REF!.$J$7"</definedName>
    <definedName name="KUB">#REF!</definedName>
    <definedName name="L" localSheetId="12" hidden="1">{"DJH3",#N/A,FALSE,"PFL00805";"PJB3",#N/A,FALSE,"PFL00805";"JMD3",#N/A,FALSE,"PFL00805";"DNB3",#N/A,FALSE,"PFL00805";"MJP3",#N/A,FALSE,"PFL00805";"RAB3",#N/A,FALSE,"PFL00805";"GJW3",#N/A,FALSE,"PFL00805";"MASTER3",#N/A,FALSE,"PFL00805"}</definedName>
    <definedName name="L" hidden="1">{"DJH3",#N/A,FALSE,"PFL00805";"PJB3",#N/A,FALSE,"PFL00805";"JMD3",#N/A,FALSE,"PFL00805";"DNB3",#N/A,FALSE,"PFL00805";"MJP3",#N/A,FALSE,"PFL00805";"RAB3",#N/A,FALSE,"PFL00805";"GJW3",#N/A,FALSE,"PFL00805";"MASTER3",#N/A,FALSE,"PFL00805"}</definedName>
    <definedName name="Labour_Service_Levels">[12]Labels!$F$28:$F$30</definedName>
    <definedName name="landing">#REF!</definedName>
    <definedName name="Large_TCH">#REF!</definedName>
    <definedName name="Lastyear">'[22]KEY INPUTS'!$D$47</definedName>
    <definedName name="latency">#REF!</definedName>
    <definedName name="ld">'[31]Ericsson Template'!#REF!</definedName>
    <definedName name="ldch">'[31]Ericsson Template'!#REF!</definedName>
    <definedName name="LDF_LEN">#REF!</definedName>
    <definedName name="LE">'[22]KEY INPUTS'!$D$12</definedName>
    <definedName name="Lead">#REF!</definedName>
    <definedName name="lef">#REF!</definedName>
    <definedName name="lel">#REF!</definedName>
    <definedName name="LF">'[22]KEY INPUTS'!$D$10</definedName>
    <definedName name="LINKTOT2M">#REF!</definedName>
    <definedName name="LL" localSheetId="12" hidden="1">{"DJH3",#N/A,FALSE,"PFL00805";"PJB3",#N/A,FALSE,"PFL00805";"JMD3",#N/A,FALSE,"PFL00805";"DNB3",#N/A,FALSE,"PFL00805";"MJP3",#N/A,FALSE,"PFL00805";"RAB3",#N/A,FALSE,"PFL00805";"GJW3",#N/A,FALSE,"PFL00805";"MASTER3",#N/A,FALSE,"PFL00805"}</definedName>
    <definedName name="LL" hidden="1">{"DJH3",#N/A,FALSE,"PFL00805";"PJB3",#N/A,FALSE,"PFL00805";"JMD3",#N/A,FALSE,"PFL00805";"DNB3",#N/A,FALSE,"PFL00805";"MJP3",#N/A,FALSE,"PFL00805";"RAB3",#N/A,FALSE,"PFL00805";"GJW3",#N/A,FALSE,"PFL00805";"MASTER3",#N/A,FALSE,"PFL00805"}</definedName>
    <definedName name="LOAD">#REF!</definedName>
    <definedName name="Local_Currency">"Euro"</definedName>
    <definedName name="Localyr1">#REF!</definedName>
    <definedName name="Localyr2">#REF!</definedName>
    <definedName name="Localyr3">#REF!</definedName>
    <definedName name="loop">#REF!</definedName>
    <definedName name="Lower_Limit">#REF!</definedName>
    <definedName name="LRACE_dyn_capacity">[2]Data!#REF!</definedName>
    <definedName name="LSCP_needed">[2]DialogData!$E$12</definedName>
    <definedName name="lstf">#REF!</definedName>
    <definedName name="ltf">"$#REF!.$B$10"</definedName>
    <definedName name="M" localSheetId="12" hidden="1">{"DJH3",#N/A,FALSE,"PFL00805";"PJB3",#N/A,FALSE,"PFL00805";"JMD3",#N/A,FALSE,"PFL00805";"DNB3",#N/A,FALSE,"PFL00805";"MJP3",#N/A,FALSE,"PFL00805";"RAB3",#N/A,FALSE,"PFL00805";"GJW3",#N/A,FALSE,"PFL00805";"MASTER3",#N/A,FALSE,"PFL00805"}</definedName>
    <definedName name="M" hidden="1">{"DJH3",#N/A,FALSE,"PFL00805";"PJB3",#N/A,FALSE,"PFL00805";"JMD3",#N/A,FALSE,"PFL00805";"DNB3",#N/A,FALSE,"PFL00805";"MJP3",#N/A,FALSE,"PFL00805";"RAB3",#N/A,FALSE,"PFL00805";"GJW3",#N/A,FALSE,"PFL00805";"MASTER3",#N/A,FALSE,"PFL00805"}</definedName>
    <definedName name="m_IN_ANN">[2]Input!$E$85</definedName>
    <definedName name="Magstripe300">[16]CCTV_EST1!#REF!</definedName>
    <definedName name="mcl">#REF!</definedName>
    <definedName name="Medium_TCH">#REF!</definedName>
    <definedName name="MetroHopper_discount">#REF!</definedName>
    <definedName name="mfl">#REF!</definedName>
    <definedName name="mfr2_MSC">[2]DialogData!$E$10</definedName>
    <definedName name="mfr2_vms">[2]DialogData!$E$8</definedName>
    <definedName name="mgf">"$#REF!.$#REF!$#REF!"</definedName>
    <definedName name="mn">#REF!</definedName>
    <definedName name="MSC">#REF!</definedName>
    <definedName name="MSC_0506">'[38]Ericsson Template'!#REF!</definedName>
    <definedName name="MSC_BU">#REF!</definedName>
    <definedName name="MSC_ch_per_trunk">[2]DialogData!$D$36</definedName>
    <definedName name="MSC_DDF">#REF!</definedName>
    <definedName name="MSC_DDF2M">#REF!</definedName>
    <definedName name="MSC_PSTN">#REF!</definedName>
    <definedName name="MSC_PSTN2M">#REF!</definedName>
    <definedName name="MSC_SUITES">#REF!</definedName>
    <definedName name="MSC_Template">#REF!</definedName>
    <definedName name="msf">#REF!</definedName>
    <definedName name="msi_pc">#REF!</definedName>
    <definedName name="msi_price">#REF!</definedName>
    <definedName name="MSIDM">#REF!</definedName>
    <definedName name="Multinodes">[16]CCTV_EST1!#REF!</definedName>
    <definedName name="N" localSheetId="12" hidden="1">{"DJH3",#N/A,FALSE,"PFL00805";"PJB3",#N/A,FALSE,"PFL00805";"JMD3",#N/A,FALSE,"PFL00805";"DNB3",#N/A,FALSE,"PFL00805";"MJP3",#N/A,FALSE,"PFL00805";"RAB3",#N/A,FALSE,"PFL00805";"GJW3",#N/A,FALSE,"PFL00805";"MASTER3",#N/A,FALSE,"PFL00805"}</definedName>
    <definedName name="N" hidden="1">{"DJH3",#N/A,FALSE,"PFL00805";"PJB3",#N/A,FALSE,"PFL00805";"JMD3",#N/A,FALSE,"PFL00805";"DNB3",#N/A,FALSE,"PFL00805";"MJP3",#N/A,FALSE,"PFL00805";"RAB3",#N/A,FALSE,"PFL00805";"GJW3",#N/A,FALSE,"PFL00805";"MASTER3",#N/A,FALSE,"PFL00805"}</definedName>
    <definedName name="n7_octets_PSTN">[2]Data!#REF!</definedName>
    <definedName name="NAME">'[22]Front Sheet'!$A$13</definedName>
    <definedName name="nbts">[25]Assumptions!$C$15</definedName>
    <definedName name="ND">'[8]Summary for $ per Erl'!$L$10</definedName>
    <definedName name="NEC">#REF!</definedName>
    <definedName name="nhfr">#REF!</definedName>
    <definedName name="nhwf">[25]Assumptions!$C$12</definedName>
    <definedName name="NIPD">[39]Formulas!$B$54</definedName>
    <definedName name="nl">[25]Assumptions!$C$8</definedName>
    <definedName name="nmsf">[25]Assumptions!$C$13</definedName>
    <definedName name="nmwsf">#REF!</definedName>
    <definedName name="NOK2USD">[34]margin!$C$36</definedName>
    <definedName name="NOKIA">#REF!</definedName>
    <definedName name="noss">[25]Assumptions!$C$16</definedName>
    <definedName name="nsfr">#REF!</definedName>
    <definedName name="ntch">[25]Assumptions!$C$14</definedName>
    <definedName name="NUM_FEED">#REF!</definedName>
    <definedName name="NUMBER_OF_1_1_1_SITES">#REF!</definedName>
    <definedName name="NUMBER_OF_1_1_SITES">#REF!</definedName>
    <definedName name="NUMBER_OF_2_1_1_SITES">#REF!</definedName>
    <definedName name="NUMBER_OF_2_2_1_SITES">#REF!</definedName>
    <definedName name="NUMBER_OF_2_2_2_SITES">#REF!</definedName>
    <definedName name="NUMBER_OF_2_2_2_SITES_AT_MSC">#REF!</definedName>
    <definedName name="NUMBER_OF_2_2_SITES">#REF!</definedName>
    <definedName name="NUMBER_OF_3_2_2_SITES">#REF!</definedName>
    <definedName name="NUMBER_OF_3_3_2_SITES">#REF!</definedName>
    <definedName name="NUMBER_OF_3_3_3_SITES">#REF!</definedName>
    <definedName name="NUMBER_OF_3_3_SITES">#REF!</definedName>
    <definedName name="NUMBER_OF_BSC_S_AT_BTS_SITES">#REF!</definedName>
    <definedName name="NUMBER_OF_BSC_S_AT_MSC_SITE">#REF!</definedName>
    <definedName name="NUMBER_OF_REMOTE_XCDR_S">#REF!</definedName>
    <definedName name="NUMBER_OF_XCDR_S_AT_MSC_SITE">#REF!</definedName>
    <definedName name="NUMBER_OF_XCDR_SITES">#REF!</definedName>
    <definedName name="numf">"$#REF!.$#REF!$#REF!"</definedName>
    <definedName name="O" localSheetId="12" hidden="1">{"DJH3",#N/A,FALSE,"PFL00805";"PJB3",#N/A,FALSE,"PFL00805";"JMD3",#N/A,FALSE,"PFL00805";"DNB3",#N/A,FALSE,"PFL00805";"MJP3",#N/A,FALSE,"PFL00805";"RAB3",#N/A,FALSE,"PFL00805";"GJW3",#N/A,FALSE,"PFL00805";"MASTER3",#N/A,FALSE,"PFL00805"}</definedName>
    <definedName name="O" hidden="1">{"DJH3",#N/A,FALSE,"PFL00805";"PJB3",#N/A,FALSE,"PFL00805";"JMD3",#N/A,FALSE,"PFL00805";"DNB3",#N/A,FALSE,"PFL00805";"MJP3",#N/A,FALSE,"PFL00805";"RAB3",#N/A,FALSE,"PFL00805";"GJW3",#N/A,FALSE,"PFL00805";"MASTER3",#N/A,FALSE,"PFL00805"}</definedName>
    <definedName name="oct">'[31]Ericsson Template'!#REF!</definedName>
    <definedName name="octf">#REF!</definedName>
    <definedName name="octgj">#REF!</definedName>
    <definedName name="octmp">#REF!</definedName>
    <definedName name="OLE_LINK1">#REF!</definedName>
    <definedName name="OMC_DDF">#REF!</definedName>
    <definedName name="OMC_XCDR2M">#REF!</definedName>
    <definedName name="OMCHWDISC">#REF!</definedName>
    <definedName name="OMCR_DUTY">#REF!</definedName>
    <definedName name="OMCRSWDISC">#REF!</definedName>
    <definedName name="OMCSWDISC">#REF!</definedName>
    <definedName name="OMNI_2">#REF!</definedName>
    <definedName name="OMNI_4">#REF!</definedName>
    <definedName name="one">#REF!</definedName>
    <definedName name="OPERATION">[40]Sheet2!$F$2:$F$4</definedName>
    <definedName name="OPT">#REF!</definedName>
    <definedName name="Overall_Summary_Title">#REF!</definedName>
    <definedName name="P" localSheetId="12" hidden="1">{"DJH3",#N/A,FALSE,"PFL00805";"PJB3",#N/A,FALSE,"PFL00805";"JMD3",#N/A,FALSE,"PFL00805";"DNB3",#N/A,FALSE,"PFL00805";"MJP3",#N/A,FALSE,"PFL00805";"RAB3",#N/A,FALSE,"PFL00805";"GJW3",#N/A,FALSE,"PFL00805";"MASTER3",#N/A,FALSE,"PFL00805"}</definedName>
    <definedName name="P" hidden="1">{"DJH3",#N/A,FALSE,"PFL00805";"PJB3",#N/A,FALSE,"PFL00805";"JMD3",#N/A,FALSE,"PFL00805";"DNB3",#N/A,FALSE,"PFL00805";"MJP3",#N/A,FALSE,"PFL00805";"RAB3",#N/A,FALSE,"PFL00805";"GJW3",#N/A,FALSE,"PFL00805";"MASTER3",#N/A,FALSE,"PFL00805"}</definedName>
    <definedName name="p_ANN">[2]Data!$D$72</definedName>
    <definedName name="p_LS">[2]Data!$D$68</definedName>
    <definedName name="Pan_Tilt_Drive_Dome">'[23]CCTV(old)'!#REF!</definedName>
    <definedName name="PBCE_needed">[2]DialogData!$E$11</definedName>
    <definedName name="pcl">#REF!</definedName>
    <definedName name="Pcost">#REF!</definedName>
    <definedName name="PCU_COST_RED">'[7]Conversion factors'!#REF!</definedName>
    <definedName name="PCU_DISC">'[7]Conversion factors'!#REF!</definedName>
    <definedName name="PCU_DISCOUNT">'[8]High level P&amp;L for Subodh'!$F$2</definedName>
    <definedName name="PCU_DISCOUTN">'[8]High level P&amp;L for Subodh'!$F$2</definedName>
    <definedName name="PCU_DUTY">#REF!</definedName>
    <definedName name="PDC_large">#REF!</definedName>
    <definedName name="PDC_medium">#REF!</definedName>
    <definedName name="PDC_small">#REF!</definedName>
    <definedName name="Ph_margin">'[37]GLP-DISCOUNT'!#REF!</definedName>
    <definedName name="PhaseCode">#REF!</definedName>
    <definedName name="Pheripherals">'[37]GLP-DISCOUNT'!#REF!</definedName>
    <definedName name="PhonesQty">"$#REF!.$#REF!$#REF!"</definedName>
    <definedName name="PipeSize">#REF!</definedName>
    <definedName name="PipingDetail">#REF!</definedName>
    <definedName name="PIX_BSC">#REF!</definedName>
    <definedName name="PIX_BTS">#REF!</definedName>
    <definedName name="PIX_EXT">#REF!</definedName>
    <definedName name="PIX_XCDR">#REF!</definedName>
    <definedName name="PL">#REF!</definedName>
    <definedName name="po">#REF!</definedName>
    <definedName name="ponrajan">#REF!</definedName>
    <definedName name="ppppp">#REF!</definedName>
    <definedName name="Price_Toggle">[1]PriceDB!$F$2</definedName>
    <definedName name="price_type">'[6]SALES ITEMS'!$F$2</definedName>
    <definedName name="Principal">#REF!</definedName>
    <definedName name="_xlnm.Print_Area" localSheetId="8">'FA&amp;SS - SR'!$A$1:$I$21</definedName>
    <definedName name="_xlnm.Print_Area">#REF!</definedName>
    <definedName name="PRINT_AREA_MI">#REF!</definedName>
    <definedName name="Print_Terms_Tatene">"Text 2"</definedName>
    <definedName name="_xlnm.Print_Titles">#N/A</definedName>
    <definedName name="PRINT_TITLES_MI">#REF!</definedName>
    <definedName name="Product_Managers">#REF!</definedName>
    <definedName name="products_list_and_price_V10">#REF!</definedName>
    <definedName name="Profit___Loss__Statement___Haryana">#REF!</definedName>
    <definedName name="Profit___Loss__Statement___UP_East">#REF!</definedName>
    <definedName name="Profit___Loss__Statement__All_three_Regions">#REF!</definedName>
    <definedName name="Profit___Loss__Statement__Rajasthan">#REF!</definedName>
    <definedName name="ProjectLocation">#REF!</definedName>
    <definedName name="ProjectName">"Test"</definedName>
    <definedName name="ProjectName1">"Test"</definedName>
    <definedName name="ProjectName2">"Test"</definedName>
    <definedName name="ProjectName3">"Test"</definedName>
    <definedName name="ProjectNumber">"88888888"</definedName>
    <definedName name="ProjectSubtitle">#REF!</definedName>
    <definedName name="ProjectTitle">#REF!</definedName>
    <definedName name="Projoffeqptyr1">#REF!</definedName>
    <definedName name="Projoffeqptyr2">#REF!</definedName>
    <definedName name="Projoffeqptyr3">#REF!</definedName>
    <definedName name="projoffrentyr1">#REF!</definedName>
    <definedName name="projoffrentyr2">#REF!</definedName>
    <definedName name="projoffrentyr3">#REF!</definedName>
    <definedName name="PSTN_ch_per_trunk">[2]DialogData!$D$32</definedName>
    <definedName name="PUN">'[8]Summary for $ per Erl'!#REF!</definedName>
    <definedName name="pvf">#REF!</definedName>
    <definedName name="PXM_OC3_Pr">#REF!</definedName>
    <definedName name="PXM1_Pr">#REF!</definedName>
    <definedName name="PXM2_Pr">#REF!</definedName>
    <definedName name="Q" localSheetId="12" hidden="1">{"DJH3",#N/A,FALSE,"PFL00805";"PJB3",#N/A,FALSE,"PFL00805";"JMD3",#N/A,FALSE,"PFL00805";"DNB3",#N/A,FALSE,"PFL00805";"MJP3",#N/A,FALSE,"PFL00805";"RAB3",#N/A,FALSE,"PFL00805";"GJW3",#N/A,FALSE,"PFL00805";"MASTER3",#N/A,FALSE,"PFL00805"}</definedName>
    <definedName name="Q" hidden="1">{"DJH3",#N/A,FALSE,"PFL00805";"PJB3",#N/A,FALSE,"PFL00805";"JMD3",#N/A,FALSE,"PFL00805";"DNB3",#N/A,FALSE,"PFL00805";"MJP3",#N/A,FALSE,"PFL00805";"RAB3",#N/A,FALSE,"PFL00805";"GJW3",#N/A,FALSE,"PFL00805";"MASTER3",#N/A,FALSE,"PFL00805"}</definedName>
    <definedName name="qty_AITF">[2]Input!$E$93</definedName>
    <definedName name="qty_conference_calls">[2]Input!$E$123</definedName>
    <definedName name="qty_ecm_mf">[2]Input!$E$98</definedName>
    <definedName name="qty_ecm_n7">[2]Input!$E$97</definedName>
    <definedName name="qty_FIX">[2]Input!$E$39</definedName>
    <definedName name="qty_H_LRACE">[2]Data!$N$70</definedName>
    <definedName name="qty_HH">[2]Input!$E$36</definedName>
    <definedName name="qty_hlr_trunks">[2]Input!$E$105</definedName>
    <definedName name="qty_HR">[2]Input!$E$37</definedName>
    <definedName name="qty_in_trunks">[2]Input!$E$110</definedName>
    <definedName name="qty_intercepted_calls">[2]DialogData!$E$15</definedName>
    <definedName name="Qty_IPTMV52">[2]Input!#REF!</definedName>
    <definedName name="Qty_IPTMX25">[2]Input!#REF!</definedName>
    <definedName name="qty_MSC_trunks">[2]Input!$E$103</definedName>
    <definedName name="qty_MSC_trunks_MFR1">[2]Input!$E$104</definedName>
    <definedName name="qty_n7_nsc">[2]Input!#REF!</definedName>
    <definedName name="qty_n7_othermsc_nsc">[2]Input!#REF!</definedName>
    <definedName name="qty_packets_LMCA">[2]Data!$D$89</definedName>
    <definedName name="qty_previous_EBSTCE">[2]Input!$E$90</definedName>
    <definedName name="qty_previous_EMSTCE">[2]Input!$E$89</definedName>
    <definedName name="qty_smsc_trunks">[2]Input!$E$106</definedName>
    <definedName name="qty_V">[2]Input!$E$38</definedName>
    <definedName name="qty_V_LRACE">[2]Data!$O$70</definedName>
    <definedName name="qty_vms_sub">[2]Input!$E$42</definedName>
    <definedName name="qty_vms_trunks">[2]Input!$E$107</definedName>
    <definedName name="qty_vms_trunks_MFR1">[2]Input!$E$108</definedName>
    <definedName name="QWE" localSheetId="12" hidden="1">{"DJH3",#N/A,FALSE,"PFL00805";"PJB3",#N/A,FALSE,"PFL00805";"JMD3",#N/A,FALSE,"PFL00805";"DNB3",#N/A,FALSE,"PFL00805";"MJP3",#N/A,FALSE,"PFL00805";"RAB3",#N/A,FALSE,"PFL00805";"GJW3",#N/A,FALSE,"PFL00805";"MASTER3",#N/A,FALSE,"PFL00805"}</definedName>
    <definedName name="QWE" hidden="1">{"DJH3",#N/A,FALSE,"PFL00805";"PJB3",#N/A,FALSE,"PFL00805";"JMD3",#N/A,FALSE,"PFL00805";"DNB3",#N/A,FALSE,"PFL00805";"MJP3",#N/A,FALSE,"PFL00805";"RAB3",#N/A,FALSE,"PFL00805";"GJW3",#N/A,FALSE,"PFL00805";"MASTER3",#N/A,FALSE,"PFL00805"}</definedName>
    <definedName name="RANGE1">'[41]Cable-data'!$A$8:$K$23</definedName>
    <definedName name="RANGE2">'[42]Cable-data'!$A$33:$K$48</definedName>
    <definedName name="RANGE3">'[41]Cable-data'!$A$57:$K$72</definedName>
    <definedName name="RANGE6">'[43]CABLE DATA'!$A$31:$C$46</definedName>
    <definedName name="rate">[13]CURRENCY!$A$3:$F$30</definedName>
    <definedName name="rdtd">#REF!</definedName>
    <definedName name="re_price">#REF!</definedName>
    <definedName name="ReaderProximity">[16]CCTV_EST1!#REF!</definedName>
    <definedName name="ReaderWiegand">'[23]ACS(1)'!#REF!</definedName>
    <definedName name="RefDwg">#REF!</definedName>
    <definedName name="rel">#REF!</definedName>
    <definedName name="Report_Title">[14]Cover!$A$13</definedName>
    <definedName name="return">[24]Sheet2!$P$2:$P$5</definedName>
    <definedName name="Rev">#REF!</definedName>
    <definedName name="RF_FSJ">#REF!</definedName>
    <definedName name="rig">#REF!</definedName>
    <definedName name="rimc">#REF!</definedName>
    <definedName name="rm4e">"$#REF!.$#REF!$#REF!"</definedName>
    <definedName name="robot">#REF!</definedName>
    <definedName name="rose">#REF!</definedName>
    <definedName name="rosid">#REF!</definedName>
    <definedName name="RPM_Pr">#REF!</definedName>
    <definedName name="rr" localSheetId="12" hidden="1">{"DJH3",#N/A,FALSE,"PFL00805";"PJB3",#N/A,FALSE,"PFL00805";"JMD3",#N/A,FALSE,"PFL00805";"DNB3",#N/A,FALSE,"PFL00805";"MJP3",#N/A,FALSE,"PFL00805";"RAB3",#N/A,FALSE,"PFL00805";"GJW3",#N/A,FALSE,"PFL00805";"MASTER3",#N/A,FALSE,"PFL00805"}</definedName>
    <definedName name="rr" hidden="1">{"DJH3",#N/A,FALSE,"PFL00805";"PJB3",#N/A,FALSE,"PFL00805";"JMD3",#N/A,FALSE,"PFL00805";"DNB3",#N/A,FALSE,"PFL00805";"MJP3",#N/A,FALSE,"PFL00805";"RAB3",#N/A,FALSE,"PFL00805";"GJW3",#N/A,FALSE,"PFL00805";"MASTER3",#N/A,FALSE,"PFL00805"}</definedName>
    <definedName name="rs">'[44]KEY INPUTS'!$D$14</definedName>
    <definedName name="rty">#REF!</definedName>
    <definedName name="s">'[45]OPTIONAL FEATURES'!$M$588:$Q$592</definedName>
    <definedName name="S_222">#REF!</definedName>
    <definedName name="S_444">#REF!</definedName>
    <definedName name="saucomd">#REF!</definedName>
    <definedName name="saucstf">#REF!</definedName>
    <definedName name="saud">#REF!</definedName>
    <definedName name="saudirf">#REF!</definedName>
    <definedName name="sauf">#REF!</definedName>
    <definedName name="sauif">#REF!</definedName>
    <definedName name="sauspad">#REF!</definedName>
    <definedName name="sausysd">#REF!</definedName>
    <definedName name="SaveChanges">[20]Macros.XLM!#REF!</definedName>
    <definedName name="scd">#REF!</definedName>
    <definedName name="scheduleType">"valve"</definedName>
    <definedName name="SCP_ch_per_trunk">[2]DialogData!$D$52</definedName>
    <definedName name="Sdate">#REF!</definedName>
    <definedName name="sdf">#REF!</definedName>
    <definedName name="sdfdfdfd" localSheetId="12" hidden="1">{"DJH3",#N/A,FALSE,"PFL00805";"PJB3",#N/A,FALSE,"PFL00805";"JMD3",#N/A,FALSE,"PFL00805";"DNB3",#N/A,FALSE,"PFL00805";"MJP3",#N/A,FALSE,"PFL00805";"RAB3",#N/A,FALSE,"PFL00805";"GJW3",#N/A,FALSE,"PFL00805";"MASTER3",#N/A,FALSE,"PFL00805"}</definedName>
    <definedName name="sdfdfdfd" hidden="1">{"DJH3",#N/A,FALSE,"PFL00805";"PJB3",#N/A,FALSE,"PFL00805";"JMD3",#N/A,FALSE,"PFL00805";"DNB3",#N/A,FALSE,"PFL00805";"MJP3",#N/A,FALSE,"PFL00805";"RAB3",#N/A,FALSE,"PFL00805";"GJW3",#N/A,FALSE,"PFL00805";"MASTER3",#N/A,FALSE,"PFL00805"}</definedName>
    <definedName name="sdsd">#REF!</definedName>
    <definedName name="sdsdfsd" localSheetId="12" hidden="1">{"DJH3",#N/A,FALSE,"PFL00805";"PJB3",#N/A,FALSE,"PFL00805";"JMD3",#N/A,FALSE,"PFL00805";"DNB3",#N/A,FALSE,"PFL00805";"MJP3",#N/A,FALSE,"PFL00805";"RAB3",#N/A,FALSE,"PFL00805";"GJW3",#N/A,FALSE,"PFL00805";"MASTER3",#N/A,FALSE,"PFL00805"}</definedName>
    <definedName name="sdsdfsd" hidden="1">{"DJH3",#N/A,FALSE,"PFL00805";"PJB3",#N/A,FALSE,"PFL00805";"JMD3",#N/A,FALSE,"PFL00805";"DNB3",#N/A,FALSE,"PFL00805";"MJP3",#N/A,FALSE,"PFL00805";"RAB3",#N/A,FALSE,"PFL00805";"GJW3",#N/A,FALSE,"PFL00805";"MASTER3",#N/A,FALSE,"PFL00805"}</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f">#REF!</definedName>
    <definedName name="sel_pc">#REF!</definedName>
    <definedName name="sel_price">#REF!</definedName>
    <definedName name="SelectMAINSheet" localSheetId="8">[46]!SelectMAINSheet</definedName>
    <definedName name="SelectMAINSheet" localSheetId="5">[46]!SelectMAINSheet</definedName>
    <definedName name="SelectMAINSheet" localSheetId="7">[46]!SelectMAINSheet</definedName>
    <definedName name="SelectMAINSheet" localSheetId="6">[46]!SelectMAINSheet</definedName>
    <definedName name="SelectMAINSheet">[46]!SelectMAINSheet</definedName>
    <definedName name="serf">"$#REF!.$B$9"</definedName>
    <definedName name="SERVB">[26]!SERVERB</definedName>
    <definedName name="servf">#REF!</definedName>
    <definedName name="Service">#REF!</definedName>
    <definedName name="SERVICE_TAX">'[8]Discount &amp; conversion factors'!$C$36</definedName>
    <definedName name="SERVICEGM">'[8]Discount &amp; conversion factors'!$C$30</definedName>
    <definedName name="sfasf">#REF!</definedName>
    <definedName name="shd">"$#REF!.$B$3"</definedName>
    <definedName name="shf">"$#REF!.$J$3"</definedName>
    <definedName name="SIXTH">#REF!</definedName>
    <definedName name="small_TCH">#REF!</definedName>
    <definedName name="SMLC_DISC">[47]HW_UPGRADES!#REF!</definedName>
    <definedName name="SMSC_ch_per_trunk">[2]DialogData!$D$44</definedName>
    <definedName name="Software_Options">'[37]GLP-DISCOUNT'!$E$5</definedName>
    <definedName name="sonbf">#REF!</definedName>
    <definedName name="sond">#REF!</definedName>
    <definedName name="sondf">#REF!</definedName>
    <definedName name="sonhf">#REF!</definedName>
    <definedName name="SONTF">"'file://Vijay/d/Offers/GRUNDFOSS/Grundfoss Offer 4A12/Final Offer - 4C16/IO List 4C08.xls'#$factors.$#REF!$#REF!"</definedName>
    <definedName name="Span_TCH">#REF!</definedName>
    <definedName name="Span_Util">#REF!</definedName>
    <definedName name="Spans">#REF!</definedName>
    <definedName name="Spans_Per_ATM_MGX">#REF!</definedName>
    <definedName name="Spans_Per_IP_MGX">#REF!</definedName>
    <definedName name="Spans_per_RPM">#REF!</definedName>
    <definedName name="Spans_Per_VXR">#REF!</definedName>
    <definedName name="spare_margin">#REF!</definedName>
    <definedName name="spares2">'[37]GLP-DISCOUNT'!#REF!</definedName>
    <definedName name="spd">#REF!</definedName>
    <definedName name="Specification">'[48]d-safe DELUXE'!#REF!</definedName>
    <definedName name="SRM_Pr">#REF!</definedName>
    <definedName name="srvf">"$#REF!.$I$3"</definedName>
    <definedName name="ssd">"$#REF!.$B$4"</definedName>
    <definedName name="ssf">"$#REF!.$J$4"</definedName>
    <definedName name="ssss">#REF!</definedName>
    <definedName name="Stage">#REF!</definedName>
    <definedName name="Staircase">#REF!</definedName>
    <definedName name="Staircase2">#REF!</definedName>
    <definedName name="START">#REF!</definedName>
    <definedName name="Start_Date">#REF!</definedName>
    <definedName name="StartRow">6</definedName>
    <definedName name="STP">#REF!</definedName>
    <definedName name="StrID">#REF!</definedName>
    <definedName name="sub4812yr1">#REF!</definedName>
    <definedName name="sub4812yr2">#REF!</definedName>
    <definedName name="sub4812yr3">#REF!</definedName>
    <definedName name="Sub601yr1">#REF!</definedName>
    <definedName name="Sub601yr2">#REF!</definedName>
    <definedName name="Sub601yr3">#REF!</definedName>
    <definedName name="SubArenaMyr1">#REF!</definedName>
    <definedName name="SubArenaMyr2">#REF!</definedName>
    <definedName name="SubArenaMyr3">#REF!</definedName>
    <definedName name="SubArenayr1">#REF!</definedName>
    <definedName name="Subject">#REF!</definedName>
    <definedName name="SubRFyr1">#REF!</definedName>
    <definedName name="SubRFyr2">#REF!</definedName>
    <definedName name="SubRFyr3">#REF!</definedName>
    <definedName name="SubWAMyr1">#REF!</definedName>
    <definedName name="SubWAMyr2">#REF!</definedName>
    <definedName name="SubWAMyr3">#REF!</definedName>
    <definedName name="SW_DUTY">#REF!</definedName>
    <definedName name="swf">#REF!</definedName>
    <definedName name="swfr">#REF!</definedName>
    <definedName name="swfrt">#REF!</definedName>
    <definedName name="SYS_IMP">#REF!</definedName>
    <definedName name="SYS_IMP1">#REF!</definedName>
    <definedName name="SystemName">#REF!</definedName>
    <definedName name="t_SACETRA_out">[2]Data!$W$74</definedName>
    <definedName name="T1_Pr">#REF!</definedName>
    <definedName name="TABLE">#REF!</definedName>
    <definedName name="TCHSperSPAN">#REF!</definedName>
    <definedName name="temp" localSheetId="12"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[49]Data!$I$3</definedName>
    <definedName name="Test">#REF!</definedName>
    <definedName name="three">#REF!</definedName>
    <definedName name="Title1">#REF!</definedName>
    <definedName name="Title2">#REF!</definedName>
    <definedName name="tol">#REF!</definedName>
    <definedName name="topl">#REF!</definedName>
    <definedName name="topn">#REF!</definedName>
    <definedName name="Tot_Discount">'[50]Quote Sheet'!$B$135</definedName>
    <definedName name="Total_price_rows">#REF!,#REF!,#REF!,#REF!,#REF!,#REF!</definedName>
    <definedName name="Total_TCHs">#REF!</definedName>
    <definedName name="tr_fixed">[2]Input!#REF!</definedName>
    <definedName name="tr_inc_mf">[2]Input!$E$125</definedName>
    <definedName name="tr_max_msc_msc">[2]Input!$E$57</definedName>
    <definedName name="tr_max_pstn_ch">[2]Input!$E$54</definedName>
    <definedName name="tr_out_mf">[2]Input!$E$127</definedName>
    <definedName name="tr_pabx">[2]Input!$E$79</definedName>
    <definedName name="tsc">#REF!</definedName>
    <definedName name="tsf">#REF!</definedName>
    <definedName name="two">#REF!</definedName>
    <definedName name="type">#REF!</definedName>
    <definedName name="Type3">#REF!</definedName>
    <definedName name="tyty">#REF!</definedName>
    <definedName name="USD">[25]Assumptions!$C$6</definedName>
    <definedName name="USD2INR">#REF!</definedName>
    <definedName name="USDRATE">'[8]Discount &amp; conversion factors'!$C$32</definedName>
    <definedName name="Use_Alternates">#REF!</definedName>
    <definedName name="UserName">"Subrata"</definedName>
    <definedName name="uuuu">#REF!</definedName>
    <definedName name="V" localSheetId="12" hidden="1">{"DJH3",#N/A,FALSE,"PFL00805";"PJB3",#N/A,FALSE,"PFL00805";"JMD3",#N/A,FALSE,"PFL00805";"DNB3",#N/A,FALSE,"PFL00805";"MJP3",#N/A,FALSE,"PFL00805";"RAB3",#N/A,FALSE,"PFL00805";"GJW3",#N/A,FALSE,"PFL00805";"MASTER3",#N/A,FALSE,"PFL00805"}</definedName>
    <definedName name="V" hidden="1">{"DJH3",#N/A,FALSE,"PFL00805";"PJB3",#N/A,FALSE,"PFL00805";"JMD3",#N/A,FALSE,"PFL00805";"DNB3",#N/A,FALSE,"PFL00805";"MJP3",#N/A,FALSE,"PFL00805";"RAB3",#N/A,FALSE,"PFL00805";"GJW3",#N/A,FALSE,"PFL00805";"MASTER3",#N/A,FALSE,"PFL00805"}</definedName>
    <definedName name="vad">#REF!</definedName>
    <definedName name="vaf">#REF!</definedName>
    <definedName name="valve2">#REF!</definedName>
    <definedName name="valve3">#REF!</definedName>
    <definedName name="ValveCfg">#REF!</definedName>
    <definedName name="ValveCloseoff">#REF!</definedName>
    <definedName name="ValveCode">#REF!</definedName>
    <definedName name="ValveConn">#REF!</definedName>
    <definedName name="ValveCv">#REF!</definedName>
    <definedName name="ValveFlow">#REF!</definedName>
    <definedName name="ValveFP">#REF!</definedName>
    <definedName name="ValveQty">#REF!</definedName>
    <definedName name="valves">#REF!</definedName>
    <definedName name="ValveSize">#REF!</definedName>
    <definedName name="vatf">#REF!</definedName>
    <definedName name="Ver">#REF!</definedName>
    <definedName name="Version">3</definedName>
    <definedName name="VMS_ch_per_trunk">[2]DialogData!$D$48</definedName>
    <definedName name="vms_mf_caps">[2]Data!$W$80</definedName>
    <definedName name="vms_mf_traffic">[2]Data!$W$79</definedName>
    <definedName name="VOC">#REF!</definedName>
    <definedName name="volt">#REF!</definedName>
    <definedName name="volt1">#REF!</definedName>
    <definedName name="VXR_OC3_Pr">#REF!</definedName>
    <definedName name="VXR_Pr">#REF!</definedName>
    <definedName name="Waiting">"Picture 1"</definedName>
    <definedName name="What">[1]Configurator!$E$38</definedName>
    <definedName name="WiLL_large">#REF!</definedName>
    <definedName name="WiLL_medium">#REF!</definedName>
    <definedName name="WiLL_small">#REF!</definedName>
    <definedName name="wrgdhds" localSheetId="12" hidden="1">{"DJH3",#N/A,FALSE,"PFL00805";"PJB3",#N/A,FALSE,"PFL00805";"JMD3",#N/A,FALSE,"PFL00805";"DNB3",#N/A,FALSE,"PFL00805";"MJP3",#N/A,FALSE,"PFL00805";"RAB3",#N/A,FALSE,"PFL00805";"GJW3",#N/A,FALSE,"PFL00805";"MASTER3",#N/A,FALSE,"PFL00805"}</definedName>
    <definedName name="wrgdhds" hidden="1">{"DJH3",#N/A,FALSE,"PFL00805";"PJB3",#N/A,FALSE,"PFL00805";"JMD3",#N/A,FALSE,"PFL00805";"DNB3",#N/A,FALSE,"PFL00805";"MJP3",#N/A,FALSE,"PFL00805";"RAB3",#N/A,FALSE,"PFL00805";"GJW3",#N/A,FALSE,"PFL00805";"MASTER3",#N/A,FALSE,"PFL00805"}</definedName>
    <definedName name="wrn.apt1." localSheetId="12" hidden="1">{#N/A,#N/A,FALSE,"Summary"}</definedName>
    <definedName name="wrn.apt1." hidden="1">{#N/A,#N/A,FALSE,"Summary"}</definedName>
    <definedName name="wrn.Full._.Report." localSheetId="12"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msc._.sw._.feat._.summary." localSheetId="12" hidden="1">{"msc sw feat summary",#N/A,FALSE,"MSC SW Features v. 1.1."}</definedName>
    <definedName name="wrn.msc._.sw._.feat._.summary." hidden="1">{"msc sw feat summary",#N/A,FALSE,"MSC SW Features v. 1.1."}</definedName>
    <definedName name="wrn.PERPACKPG3." localSheetId="12" hidden="1">{"DJH3",#N/A,FALSE,"PFL00805";"PJB3",#N/A,FALSE,"PFL00805";"JMD3",#N/A,FALSE,"PFL00805";"DNB3",#N/A,FALSE,"PFL00805";"MJP3",#N/A,FALSE,"PFL00805";"RAB3",#N/A,FALSE,"PFL00805";"GJW3",#N/A,FALSE,"PFL00805";"MASTER3",#N/A,FALSE,"PFL00805"}</definedName>
    <definedName name="wrn.PERPACKPG3." hidden="1">{"DJH3",#N/A,FALSE,"PFL00805";"PJB3",#N/A,FALSE,"PFL00805";"JMD3",#N/A,FALSE,"PFL00805";"DNB3",#N/A,FALSE,"PFL00805";"MJP3",#N/A,FALSE,"PFL00805";"RAB3",#N/A,FALSE,"PFL00805";"GJW3",#N/A,FALSE,"PFL00805";"MASTER3",#N/A,FALSE,"PFL00805"}</definedName>
    <definedName name="wrn.plstatement." localSheetId="12" hidden="1">{#N/A,#N/A,FALSE,"Profit &amp; Loss statement"}</definedName>
    <definedName name="wrn.plstatement." hidden="1">{#N/A,#N/A,FALSE,"Profit &amp; Loss statement"}</definedName>
    <definedName name="X" localSheetId="12" hidden="1">{"DJH3",#N/A,FALSE,"PFL00805";"PJB3",#N/A,FALSE,"PFL00805";"JMD3",#N/A,FALSE,"PFL00805";"DNB3",#N/A,FALSE,"PFL00805";"MJP3",#N/A,FALSE,"PFL00805";"RAB3",#N/A,FALSE,"PFL00805";"GJW3",#N/A,FALSE,"PFL00805";"MASTER3",#N/A,FALSE,"PFL00805"}</definedName>
    <definedName name="X" hidden="1">{"DJH3",#N/A,FALSE,"PFL00805";"PJB3",#N/A,FALSE,"PFL00805";"JMD3",#N/A,FALSE,"PFL00805";"DNB3",#N/A,FALSE,"PFL00805";"MJP3",#N/A,FALSE,"PFL00805";"RAB3",#N/A,FALSE,"PFL00805";"GJW3",#N/A,FALSE,"PFL00805";"MASTER3",#N/A,FALSE,"PFL00805"}</definedName>
    <definedName name="xc_pc">#REF!</definedName>
    <definedName name="xc_price">#REF!</definedName>
    <definedName name="XCDR_BSC2M">#REF!</definedName>
    <definedName name="XCDR_COST_RED">'[7]Conversion factors'!#REF!</definedName>
    <definedName name="XCDR_DDF">#REF!</definedName>
    <definedName name="XCDR_DISC">'[7]Conversion factors'!#REF!</definedName>
    <definedName name="XCDR_DISCOUNT">'[8]High level P&amp;L for Subodh'!$F$3</definedName>
    <definedName name="XCDR_DUTY">#REF!</definedName>
    <definedName name="XCDR_MSC2M">#REF!</definedName>
    <definedName name="XCDR_QTY">#REF!</definedName>
    <definedName name="xx">'[31]Ericsson Template'!#REF!</definedName>
    <definedName name="xyz">'[51]NMS Configuration'!$167:$182,'[51]NMS Configuration'!$150:$159</definedName>
    <definedName name="Y" localSheetId="12" hidden="1">{"DJH3",#N/A,FALSE,"PFL00805";"PJB3",#N/A,FALSE,"PFL00805";"JMD3",#N/A,FALSE,"PFL00805";"DNB3",#N/A,FALSE,"PFL00805";"MJP3",#N/A,FALSE,"PFL00805";"RAB3",#N/A,FALSE,"PFL00805";"GJW3",#N/A,FALSE,"PFL00805";"MASTER3",#N/A,FALSE,"PFL00805"}</definedName>
    <definedName name="Y" hidden="1">{"DJH3",#N/A,FALSE,"PFL00805";"PJB3",#N/A,FALSE,"PFL00805";"JMD3",#N/A,FALSE,"PFL00805";"DNB3",#N/A,FALSE,"PFL00805";"MJP3",#N/A,FALSE,"PFL00805";"RAB3",#N/A,FALSE,"PFL00805";"GJW3",#N/A,FALSE,"PFL00805";"MASTER3",#N/A,FALSE,"PFL00805"}</definedName>
    <definedName name="Y2004H2_DISC">'[7]Conversion factors'!#REF!</definedName>
    <definedName name="Y2005_BSC_DISC">'[8]Discount &amp; conversion factors'!$C$9</definedName>
    <definedName name="Y2005_PCU_DISC">'[8]Discount &amp; conversion factors'!$C$10</definedName>
    <definedName name="Y2005_XCDR_DISC">'[8]Discount &amp; conversion factors'!$C$12</definedName>
    <definedName name="Y2005H2_DISC">'[8]Discount &amp; conversion factors'!$C$7</definedName>
    <definedName name="yearheader">'[22]Front Sheet'!$F$17</definedName>
    <definedName name="YesNoMaybe">#REF!</definedName>
    <definedName name="yty">#REF!</definedName>
    <definedName name="YY">[52]MSC!#REF!</definedName>
    <definedName name="Z" localSheetId="12" hidden="1">{"DJH3",#N/A,FALSE,"PFL00805";"PJB3",#N/A,FALSE,"PFL00805";"JMD3",#N/A,FALSE,"PFL00805";"DNB3",#N/A,FALSE,"PFL00805";"MJP3",#N/A,FALSE,"PFL00805";"RAB3",#N/A,FALSE,"PFL00805";"GJW3",#N/A,FALSE,"PFL00805";"MASTER3",#N/A,FALSE,"PFL00805"}</definedName>
    <definedName name="Z" hidden="1">{"DJH3",#N/A,FALSE,"PFL00805";"PJB3",#N/A,FALSE,"PFL00805";"JMD3",#N/A,FALSE,"PFL00805";"DNB3",#N/A,FALSE,"PFL00805";"MJP3",#N/A,FALSE,"PFL00805";"RAB3",#N/A,FALSE,"PFL00805";"GJW3",#N/A,FALSE,"PFL00805";"MASTER3",#N/A,FALSE,"PFL00805"}</definedName>
    <definedName name="ZERO">#REF!</definedName>
    <definedName name="zitd">"$#REF!.$#REF!$#REF!"</definedName>
    <definedName name="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2" l="1"/>
  <c r="H5" i="22"/>
  <c r="I74" i="1" l="1"/>
  <c r="H74" i="1"/>
  <c r="H40" i="1" l="1"/>
  <c r="I6" i="29" l="1"/>
  <c r="H6" i="29"/>
  <c r="I5" i="29"/>
  <c r="I7" i="29" s="1"/>
  <c r="D8" i="6" s="1"/>
  <c r="H5" i="29"/>
  <c r="H7" i="29" l="1"/>
  <c r="C8" i="6" s="1"/>
  <c r="E95" i="4"/>
  <c r="E94" i="4"/>
  <c r="H26" i="4"/>
  <c r="E26" i="4"/>
  <c r="I26" i="4" s="1"/>
  <c r="E30" i="3"/>
  <c r="I30" i="3" s="1"/>
  <c r="E31" i="3"/>
  <c r="I31" i="3" s="1"/>
  <c r="E32" i="3"/>
  <c r="I32" i="3" s="1"/>
  <c r="H32" i="3"/>
  <c r="H30" i="3"/>
  <c r="H26" i="3"/>
  <c r="E26" i="3"/>
  <c r="I26" i="3" s="1"/>
  <c r="H31" i="3"/>
  <c r="I14" i="28" l="1"/>
  <c r="H14" i="28"/>
  <c r="I13" i="28"/>
  <c r="H13" i="28"/>
  <c r="I12" i="28"/>
  <c r="H12" i="28"/>
  <c r="I11" i="28"/>
  <c r="H11" i="28"/>
  <c r="I10" i="28"/>
  <c r="H10" i="28"/>
  <c r="I9" i="28"/>
  <c r="H9" i="28"/>
  <c r="I8" i="28"/>
  <c r="H8" i="28"/>
  <c r="I7" i="28"/>
  <c r="H7" i="28"/>
  <c r="I6" i="28"/>
  <c r="H6" i="28"/>
  <c r="I5" i="28"/>
  <c r="H5" i="28"/>
  <c r="I4" i="28"/>
  <c r="H4" i="28"/>
  <c r="I15" i="28" l="1"/>
  <c r="D14" i="6" s="1"/>
  <c r="H15" i="28"/>
  <c r="C14" i="6" s="1"/>
  <c r="E14" i="6" s="1"/>
  <c r="I40" i="1"/>
  <c r="A40" i="1"/>
  <c r="H61" i="1" l="1"/>
  <c r="I20" i="1"/>
  <c r="H20" i="1"/>
  <c r="H21" i="1"/>
  <c r="I21" i="1"/>
  <c r="I33" i="1"/>
  <c r="I34" i="1"/>
  <c r="I32" i="1"/>
  <c r="H34" i="1"/>
  <c r="H33" i="1"/>
  <c r="H32" i="1"/>
  <c r="I61" i="1" l="1"/>
  <c r="I7" i="27"/>
  <c r="I8" i="27" s="1"/>
  <c r="D9" i="6" s="1"/>
  <c r="H7" i="27"/>
  <c r="H8" i="27" s="1"/>
  <c r="C9" i="6" s="1"/>
  <c r="I26" i="17"/>
  <c r="H26" i="17"/>
  <c r="I25" i="17"/>
  <c r="H25" i="17"/>
  <c r="I24" i="17"/>
  <c r="H24" i="17"/>
  <c r="I23" i="17"/>
  <c r="H23" i="17"/>
  <c r="I22" i="17"/>
  <c r="H22" i="17"/>
  <c r="I18" i="17"/>
  <c r="H18" i="17"/>
  <c r="H21" i="17"/>
  <c r="E21" i="17"/>
  <c r="I21" i="17" s="1"/>
  <c r="I20" i="24"/>
  <c r="I7" i="5"/>
  <c r="H7" i="5"/>
  <c r="E9" i="6" l="1"/>
  <c r="H20" i="24" l="1"/>
  <c r="D11" i="17"/>
  <c r="E11" i="17" s="1"/>
  <c r="I6" i="5" l="1"/>
  <c r="H6" i="5"/>
  <c r="I5" i="5"/>
  <c r="H5" i="5"/>
  <c r="I4" i="5"/>
  <c r="H4" i="5"/>
  <c r="H20" i="17"/>
  <c r="H19" i="17"/>
  <c r="H16" i="17"/>
  <c r="H13" i="17"/>
  <c r="H12" i="17"/>
  <c r="H11" i="17"/>
  <c r="H5" i="17"/>
  <c r="H6" i="17" s="1"/>
  <c r="D17" i="17"/>
  <c r="H17" i="17" s="1"/>
  <c r="E20" i="17"/>
  <c r="I20" i="17" s="1"/>
  <c r="E19" i="17"/>
  <c r="I19" i="17" s="1"/>
  <c r="E16" i="17"/>
  <c r="I16" i="17" s="1"/>
  <c r="E13" i="17"/>
  <c r="I13" i="17" s="1"/>
  <c r="E12" i="17"/>
  <c r="I12" i="17" s="1"/>
  <c r="I11" i="17"/>
  <c r="I5" i="17"/>
  <c r="I6" i="17" s="1"/>
  <c r="D15" i="17"/>
  <c r="H15" i="17" s="1"/>
  <c r="D14" i="17"/>
  <c r="H14" i="17" s="1"/>
  <c r="D10" i="17"/>
  <c r="H10" i="17" s="1"/>
  <c r="D9" i="17"/>
  <c r="H9" i="17" s="1"/>
  <c r="H28" i="3"/>
  <c r="E28" i="3"/>
  <c r="I28" i="3" s="1"/>
  <c r="H39" i="1"/>
  <c r="I18" i="1"/>
  <c r="H18" i="1"/>
  <c r="H80" i="1"/>
  <c r="H8" i="5" l="1"/>
  <c r="I8" i="5"/>
  <c r="H27" i="17"/>
  <c r="H29" i="17" s="1"/>
  <c r="C7" i="6" s="1"/>
  <c r="E14" i="17"/>
  <c r="I14" i="17" s="1"/>
  <c r="E15" i="17"/>
  <c r="I15" i="17" s="1"/>
  <c r="E9" i="17"/>
  <c r="I9" i="17" s="1"/>
  <c r="E10" i="17"/>
  <c r="I10" i="17" s="1"/>
  <c r="E17" i="17"/>
  <c r="I17" i="17" s="1"/>
  <c r="I39" i="1"/>
  <c r="I80" i="1"/>
  <c r="H45" i="1"/>
  <c r="O45" i="1"/>
  <c r="S45" i="1" s="1"/>
  <c r="R45" i="1"/>
  <c r="E33" i="3"/>
  <c r="E29" i="3"/>
  <c r="E27" i="3"/>
  <c r="E25" i="3"/>
  <c r="E115" i="4"/>
  <c r="E114" i="4"/>
  <c r="E113" i="4"/>
  <c r="E112" i="4"/>
  <c r="E111" i="4"/>
  <c r="E110" i="4"/>
  <c r="E109" i="4"/>
  <c r="E108" i="4"/>
  <c r="E107" i="4"/>
  <c r="E106" i="4"/>
  <c r="E105" i="4"/>
  <c r="E104" i="4"/>
  <c r="E103" i="4"/>
  <c r="E102" i="4"/>
  <c r="E101" i="4"/>
  <c r="E100" i="4"/>
  <c r="E99" i="4"/>
  <c r="E98" i="4"/>
  <c r="E97" i="4"/>
  <c r="E96" i="4"/>
  <c r="E93" i="4"/>
  <c r="E92" i="4"/>
  <c r="E8" i="6" l="1"/>
  <c r="I27" i="17"/>
  <c r="I29" i="17" s="1"/>
  <c r="D7" i="6" s="1"/>
  <c r="I45" i="1"/>
  <c r="E86" i="4"/>
  <c r="I86" i="4" s="1"/>
  <c r="E85" i="4"/>
  <c r="I85" i="4" s="1"/>
  <c r="E84" i="4"/>
  <c r="I84" i="4" s="1"/>
  <c r="E83" i="4"/>
  <c r="I83" i="4" s="1"/>
  <c r="E82" i="4"/>
  <c r="I82" i="4" s="1"/>
  <c r="E81" i="4"/>
  <c r="I81" i="4" s="1"/>
  <c r="E78" i="4"/>
  <c r="I78" i="4" s="1"/>
  <c r="E77" i="4"/>
  <c r="I77" i="4" s="1"/>
  <c r="E75" i="4"/>
  <c r="I75" i="4" s="1"/>
  <c r="E74" i="4"/>
  <c r="I74" i="4" s="1"/>
  <c r="E73" i="4"/>
  <c r="I73" i="4" s="1"/>
  <c r="E72" i="4"/>
  <c r="I72" i="4" s="1"/>
  <c r="E71" i="4"/>
  <c r="I71" i="4" s="1"/>
  <c r="E70" i="4"/>
  <c r="I70" i="4" s="1"/>
  <c r="E68" i="4"/>
  <c r="I68" i="4" s="1"/>
  <c r="E67" i="4"/>
  <c r="I67" i="4" s="1"/>
  <c r="E66" i="4"/>
  <c r="I66" i="4" s="1"/>
  <c r="E65" i="4"/>
  <c r="I65" i="4" s="1"/>
  <c r="E62" i="4"/>
  <c r="I62" i="4" s="1"/>
  <c r="E60" i="4"/>
  <c r="I60" i="4" s="1"/>
  <c r="E61" i="4"/>
  <c r="I61" i="4" s="1"/>
  <c r="E58" i="4"/>
  <c r="I58" i="4" s="1"/>
  <c r="H66" i="4"/>
  <c r="I29" i="3"/>
  <c r="H29" i="3"/>
  <c r="I27" i="3"/>
  <c r="H27" i="3"/>
  <c r="H55" i="4"/>
  <c r="E55" i="4"/>
  <c r="I55" i="4" s="1"/>
  <c r="E54" i="4"/>
  <c r="I54" i="4" s="1"/>
  <c r="E53" i="4"/>
  <c r="I53" i="4" s="1"/>
  <c r="E51" i="4"/>
  <c r="I51" i="4" s="1"/>
  <c r="E50" i="4"/>
  <c r="I50" i="4" s="1"/>
  <c r="E45" i="4"/>
  <c r="I45" i="4" s="1"/>
  <c r="E44" i="4"/>
  <c r="I44" i="4" s="1"/>
  <c r="E43" i="4"/>
  <c r="I43" i="4" s="1"/>
  <c r="E42" i="4"/>
  <c r="I42" i="4" s="1"/>
  <c r="E41" i="4"/>
  <c r="I41" i="4" s="1"/>
  <c r="E40" i="4"/>
  <c r="I40" i="4" s="1"/>
  <c r="E39" i="4"/>
  <c r="I39" i="4" s="1"/>
  <c r="E38" i="4"/>
  <c r="I38" i="4" s="1"/>
  <c r="E37" i="4"/>
  <c r="I37" i="4" s="1"/>
  <c r="E36" i="4"/>
  <c r="I36" i="4" s="1"/>
  <c r="E35" i="4"/>
  <c r="I35" i="4" s="1"/>
  <c r="E34" i="4"/>
  <c r="I34" i="4" s="1"/>
  <c r="E32" i="4"/>
  <c r="I32" i="4" s="1"/>
  <c r="E31" i="4"/>
  <c r="I31" i="4" s="1"/>
  <c r="E30" i="4"/>
  <c r="I30" i="4" s="1"/>
  <c r="E29" i="4"/>
  <c r="I29" i="4" s="1"/>
  <c r="E28" i="4"/>
  <c r="I28" i="4" s="1"/>
  <c r="E24" i="4"/>
  <c r="I24" i="4" s="1"/>
  <c r="E23" i="4"/>
  <c r="I23" i="4" s="1"/>
  <c r="H37" i="4"/>
  <c r="H36" i="4"/>
  <c r="H24" i="4"/>
  <c r="I122" i="4"/>
  <c r="H122" i="4"/>
  <c r="I120" i="4"/>
  <c r="H120" i="4"/>
  <c r="I119" i="4"/>
  <c r="H119" i="4"/>
  <c r="I118" i="4"/>
  <c r="H118" i="4"/>
  <c r="I117" i="4"/>
  <c r="H117" i="4"/>
  <c r="I115" i="4"/>
  <c r="H115" i="4"/>
  <c r="I114" i="4"/>
  <c r="H114" i="4"/>
  <c r="I113" i="4"/>
  <c r="H113" i="4"/>
  <c r="I112" i="4"/>
  <c r="H112" i="4"/>
  <c r="I111" i="4"/>
  <c r="H111" i="4"/>
  <c r="I110" i="4"/>
  <c r="H110" i="4"/>
  <c r="I109" i="4"/>
  <c r="H109" i="4"/>
  <c r="I108" i="4"/>
  <c r="H108" i="4"/>
  <c r="I107" i="4"/>
  <c r="H107" i="4"/>
  <c r="I106" i="4"/>
  <c r="H106" i="4"/>
  <c r="I105" i="4"/>
  <c r="H105" i="4"/>
  <c r="I104" i="4"/>
  <c r="H104" i="4"/>
  <c r="I103" i="4"/>
  <c r="H103" i="4"/>
  <c r="I102" i="4"/>
  <c r="H102" i="4"/>
  <c r="I101" i="4"/>
  <c r="H101" i="4"/>
  <c r="I100" i="4"/>
  <c r="H100" i="4"/>
  <c r="I99" i="4"/>
  <c r="H99" i="4"/>
  <c r="I98" i="4"/>
  <c r="H98" i="4"/>
  <c r="I97" i="4"/>
  <c r="H97" i="4"/>
  <c r="I96" i="4"/>
  <c r="H96" i="4"/>
  <c r="I95" i="4"/>
  <c r="H95" i="4"/>
  <c r="I94" i="4"/>
  <c r="H94" i="4"/>
  <c r="I93" i="4"/>
  <c r="H93" i="4"/>
  <c r="I92" i="4"/>
  <c r="H92" i="4"/>
  <c r="H86" i="4"/>
  <c r="H85" i="4"/>
  <c r="H84" i="4"/>
  <c r="H83" i="4"/>
  <c r="H82" i="4"/>
  <c r="H81" i="4"/>
  <c r="H78" i="4"/>
  <c r="H77" i="4"/>
  <c r="H75" i="4"/>
  <c r="H74" i="4"/>
  <c r="H73" i="4"/>
  <c r="H72" i="4"/>
  <c r="H71" i="4"/>
  <c r="H70" i="4"/>
  <c r="I69" i="4"/>
  <c r="H69" i="4"/>
  <c r="H68" i="4"/>
  <c r="H67" i="4"/>
  <c r="H65" i="4"/>
  <c r="H62" i="4"/>
  <c r="H60" i="4"/>
  <c r="H61" i="4"/>
  <c r="H58" i="4"/>
  <c r="H54" i="4"/>
  <c r="H53" i="4"/>
  <c r="H51" i="4"/>
  <c r="H50" i="4"/>
  <c r="H45" i="4"/>
  <c r="H44" i="4"/>
  <c r="H43" i="4"/>
  <c r="H42" i="4"/>
  <c r="H41" i="4"/>
  <c r="H40" i="4"/>
  <c r="H39" i="4"/>
  <c r="H38" i="4"/>
  <c r="H35" i="4"/>
  <c r="H34" i="4"/>
  <c r="H32" i="4"/>
  <c r="H31" i="4"/>
  <c r="H30" i="4"/>
  <c r="H29" i="4"/>
  <c r="H28" i="4"/>
  <c r="H23" i="4"/>
  <c r="E7" i="6" l="1"/>
  <c r="I23" i="3"/>
  <c r="H23" i="3"/>
  <c r="I33" i="3"/>
  <c r="H33" i="3"/>
  <c r="I25" i="3"/>
  <c r="H25" i="3"/>
  <c r="I24" i="3"/>
  <c r="H24" i="3"/>
  <c r="H34" i="3" l="1"/>
  <c r="C5" i="6" s="1"/>
  <c r="I34" i="3"/>
  <c r="D5" i="6" s="1"/>
  <c r="E5" i="6" l="1"/>
  <c r="E7" i="24"/>
  <c r="I7" i="24" s="1"/>
  <c r="E8" i="24"/>
  <c r="I8" i="24" s="1"/>
  <c r="E9" i="24"/>
  <c r="I9" i="24" s="1"/>
  <c r="E10" i="24"/>
  <c r="I10" i="24" s="1"/>
  <c r="E11" i="24"/>
  <c r="I11" i="24" s="1"/>
  <c r="E12" i="24"/>
  <c r="I12" i="24" s="1"/>
  <c r="E13" i="24"/>
  <c r="I13" i="24" s="1"/>
  <c r="E14" i="24"/>
  <c r="I14" i="24" s="1"/>
  <c r="E15" i="24"/>
  <c r="I15" i="24" s="1"/>
  <c r="E16" i="24"/>
  <c r="I16" i="24" s="1"/>
  <c r="E17" i="24"/>
  <c r="I17" i="24" s="1"/>
  <c r="E18" i="24"/>
  <c r="I18" i="24" s="1"/>
  <c r="E5" i="24"/>
  <c r="I5" i="24" s="1"/>
  <c r="E6" i="24"/>
  <c r="I6" i="24" s="1"/>
  <c r="H18" i="24"/>
  <c r="H17" i="24"/>
  <c r="H16" i="24"/>
  <c r="H15" i="24"/>
  <c r="H14" i="24"/>
  <c r="H13" i="24"/>
  <c r="H12" i="24"/>
  <c r="H11" i="24"/>
  <c r="H10" i="24"/>
  <c r="H9" i="24"/>
  <c r="H8" i="24"/>
  <c r="H7" i="24"/>
  <c r="H6" i="24"/>
  <c r="H5" i="24"/>
  <c r="I12" i="21"/>
  <c r="H12" i="21"/>
  <c r="I11" i="21"/>
  <c r="H11" i="21"/>
  <c r="I10" i="21"/>
  <c r="H10" i="21"/>
  <c r="I9" i="21"/>
  <c r="H9" i="21"/>
  <c r="I8" i="21"/>
  <c r="H8" i="21"/>
  <c r="I7" i="21"/>
  <c r="H7" i="21"/>
  <c r="I6" i="21"/>
  <c r="I5" i="21"/>
  <c r="H5" i="21"/>
  <c r="I4" i="21"/>
  <c r="H4" i="21"/>
  <c r="I7" i="23"/>
  <c r="H7" i="23"/>
  <c r="I6" i="23"/>
  <c r="H6" i="23"/>
  <c r="I5" i="23"/>
  <c r="H5" i="23"/>
  <c r="I4" i="23"/>
  <c r="H4" i="23"/>
  <c r="I9" i="22"/>
  <c r="H9" i="22"/>
  <c r="I8" i="22"/>
  <c r="H8" i="22"/>
  <c r="I7" i="22"/>
  <c r="H7" i="22"/>
  <c r="I6" i="22"/>
  <c r="H6" i="22"/>
  <c r="I4" i="22"/>
  <c r="H4" i="22"/>
  <c r="H6" i="21"/>
  <c r="H8" i="23" l="1"/>
  <c r="C11" i="6" s="1"/>
  <c r="E11" i="6" s="1"/>
  <c r="H21" i="24"/>
  <c r="I21" i="24"/>
  <c r="D10" i="6"/>
  <c r="C10" i="6"/>
  <c r="H13" i="21"/>
  <c r="C13" i="6" s="1"/>
  <c r="E13" i="6" s="1"/>
  <c r="H10" i="22"/>
  <c r="C12" i="6" s="1"/>
  <c r="I10" i="22"/>
  <c r="D12" i="6" s="1"/>
  <c r="I8" i="23"/>
  <c r="D11" i="6" s="1"/>
  <c r="I13" i="21"/>
  <c r="D13" i="6" s="1"/>
  <c r="E12" i="6" l="1"/>
  <c r="E10" i="6"/>
  <c r="H55" i="1"/>
  <c r="I55" i="1"/>
  <c r="H54" i="1"/>
  <c r="I73" i="1"/>
  <c r="H93" i="1"/>
  <c r="I90" i="1"/>
  <c r="H90" i="1"/>
  <c r="I84" i="1"/>
  <c r="H84" i="1"/>
  <c r="I83" i="1"/>
  <c r="H83" i="1"/>
  <c r="H73" i="1"/>
  <c r="I72" i="1"/>
  <c r="H72" i="1"/>
  <c r="H71" i="1"/>
  <c r="H70" i="1"/>
  <c r="H47" i="1"/>
  <c r="I19" i="1"/>
  <c r="H19" i="1"/>
  <c r="I93" i="1"/>
  <c r="H58" i="1"/>
  <c r="I87" i="1"/>
  <c r="I79" i="1"/>
  <c r="H78" i="1"/>
  <c r="I71" i="1"/>
  <c r="I70" i="1"/>
  <c r="I65" i="1"/>
  <c r="I64" i="1"/>
  <c r="I66" i="1"/>
  <c r="I46" i="1"/>
  <c r="R54" i="1"/>
  <c r="O54" i="1"/>
  <c r="S54" i="1" s="1"/>
  <c r="I51" i="1"/>
  <c r="I47" i="1"/>
  <c r="I44" i="1"/>
  <c r="I28" i="1"/>
  <c r="I41" i="1" l="1"/>
  <c r="H41" i="1"/>
  <c r="I26" i="1"/>
  <c r="I54" i="1"/>
  <c r="H44" i="1"/>
  <c r="H65" i="1"/>
  <c r="H66" i="1"/>
  <c r="H51" i="1"/>
  <c r="H64" i="1"/>
  <c r="H87" i="1"/>
  <c r="H28" i="1"/>
  <c r="H79" i="1"/>
  <c r="H26" i="1"/>
  <c r="H46" i="1"/>
  <c r="I58" i="1"/>
  <c r="I78" i="1"/>
  <c r="R78" i="1" l="1"/>
  <c r="O78" i="1"/>
  <c r="S78" i="1" s="1"/>
  <c r="R73" i="1"/>
  <c r="O73" i="1"/>
  <c r="S73" i="1" s="1"/>
  <c r="R50" i="1"/>
  <c r="O50" i="1"/>
  <c r="S50" i="1" s="1"/>
  <c r="R48" i="1"/>
  <c r="O48" i="1"/>
  <c r="S48" i="1" s="1"/>
  <c r="S64" i="1"/>
  <c r="R64" i="1"/>
  <c r="S69" i="1"/>
  <c r="R69" i="1"/>
  <c r="S47" i="1"/>
  <c r="R47" i="1"/>
  <c r="S44" i="1"/>
  <c r="R44" i="1"/>
  <c r="S26" i="1"/>
  <c r="R26" i="1"/>
  <c r="S95" i="1" l="1"/>
  <c r="R95" i="1"/>
  <c r="D6" i="6" l="1"/>
  <c r="C6" i="6"/>
  <c r="E6" i="6" l="1"/>
  <c r="A90" i="1" l="1"/>
  <c r="H124" i="4" l="1"/>
  <c r="C4" i="6" s="1"/>
  <c r="I124" i="4"/>
  <c r="D4" i="6" s="1"/>
  <c r="A87" i="1"/>
  <c r="A93" i="1"/>
  <c r="A65" i="1"/>
  <c r="A66" i="1" s="1"/>
  <c r="E4" i="6" l="1"/>
  <c r="A69" i="1" l="1"/>
  <c r="I27" i="1" l="1"/>
  <c r="I95" i="1" s="1"/>
  <c r="D3" i="6" s="1"/>
  <c r="H27" i="1"/>
  <c r="H95" i="1" s="1"/>
  <c r="C3" i="6" s="1"/>
  <c r="D15" i="6" l="1"/>
  <c r="C15" i="6"/>
  <c r="E3" i="6"/>
  <c r="E15" i="6" s="1"/>
</calcChain>
</file>

<file path=xl/sharedStrings.xml><?xml version="1.0" encoding="utf-8"?>
<sst xmlns="http://schemas.openxmlformats.org/spreadsheetml/2006/main" count="768" uniqueCount="382">
  <si>
    <t>CIVIL &amp; INTERIOR - BILL OF MATERIALS</t>
  </si>
  <si>
    <t>Sl. No.</t>
  </si>
  <si>
    <t>Description</t>
  </si>
  <si>
    <t>UOM</t>
  </si>
  <si>
    <t>Unit Rates</t>
  </si>
  <si>
    <t>Total Amount</t>
  </si>
  <si>
    <t>Supply</t>
  </si>
  <si>
    <t>Installation</t>
  </si>
  <si>
    <t>Important Note -
Scope shall also include any other related activities involved, material, resource etc, not specifically described herein below but essential for satisfactory &amp; timely completion of the entire alloted works.
The contractor is required to submit his quote after visiting the site, understanding the site situation, and getting feel of site situation, access, constraints etc.</t>
  </si>
  <si>
    <t>No welding works shall be allowed in side equipment room.</t>
  </si>
  <si>
    <t>All saftety guidelines need to be strictly followed.</t>
  </si>
  <si>
    <t>Necessary temporary supports has to be installed for hooking safety belt etc.</t>
  </si>
  <si>
    <t>Vacuum cleaners shall be used for sucking off the dust for drilling or any other such activity.</t>
  </si>
  <si>
    <t>No area shall be left open which results in increase of ambient temperature of the equipment rooms.</t>
  </si>
  <si>
    <t>Cutting works of gypsum boards, MS etc. shall be done only outside equipment area.</t>
  </si>
  <si>
    <t>Dedicated person for cleaning the site along with the work has to be present throughout the project.</t>
  </si>
  <si>
    <t>Necessary caution tape, caution boards, barricading has to be done in the area where trenches/ floor tiles are open or any other activity is carried out.</t>
  </si>
  <si>
    <t>DISMANTLING WORK</t>
  </si>
  <si>
    <t>Nos.</t>
  </si>
  <si>
    <t>Cost for temporary isolation with plastic sheet, necessary frames, openable area for man movement etc. in the area where any dust generating activity to be considered. No additional payment shall be made.</t>
  </si>
  <si>
    <t>Ls</t>
  </si>
  <si>
    <t>PARTITION WORKS</t>
  </si>
  <si>
    <t>a</t>
  </si>
  <si>
    <t>Sq. M</t>
  </si>
  <si>
    <t>b</t>
  </si>
  <si>
    <t>c</t>
  </si>
  <si>
    <t>FLOORING WORKS</t>
  </si>
  <si>
    <r>
      <rPr>
        <b/>
        <sz val="10"/>
        <rFont val="Calibri"/>
        <family val="2"/>
        <scheme val="minor"/>
      </rPr>
      <t xml:space="preserve">Note: </t>
    </r>
    <r>
      <rPr>
        <sz val="10"/>
        <rFont val="Calibri"/>
        <family val="2"/>
        <scheme val="minor"/>
      </rPr>
      <t xml:space="preserve">
Protection of Tiling to be considered  in all the new floor area passage with plastic Cover sheet &amp; POP filling over it.</t>
    </r>
  </si>
  <si>
    <t xml:space="preserve">Providing and fixing following listed floorings in pattern. flooring to be bedded in 20 mm thick cement mortar mix ratio 1:4 (1 cement : 4 sand) including preparing surfaces, spreading cement slurry using cement 2kg/ sqm over prepared surface &amp; 4.5 kg/ sqm over bedding. joints to be cleaned and grouted with matching colour cement grout or approved colour readymade grout with curing, machine polishing, cleaning etc. complete  at all leads, lifts and heights as per specifications etc complete as directed by engineer / pmc. </t>
  </si>
  <si>
    <t>FALSE FLOORING WORKS</t>
  </si>
  <si>
    <t>SITC of 13mm thick Aluminium foiled Armaflex Nitrile rubber insulation.</t>
  </si>
  <si>
    <r>
      <rPr>
        <b/>
        <sz val="10"/>
        <rFont val="Calibri"/>
        <family val="2"/>
        <scheme val="minor"/>
      </rPr>
      <t xml:space="preserve">Fire Stop foam: </t>
    </r>
    <r>
      <rPr>
        <sz val="10"/>
        <rFont val="Calibri"/>
        <family val="2"/>
        <scheme val="minor"/>
      </rPr>
      <t>Rigid and fast-curing firestop foam with excellent water resistance to help create a fire, smoke and moisture barrier around cable and mixed penetrations.  Thickness of wall/floor cutout - 200mm. Preferred Make: Hilti or 3M</t>
    </r>
  </si>
  <si>
    <t xml:space="preserve">Making of cutout in brick partition, Gypsum cutting or any of the opening which is necessary to passing the cable &amp; cable tray where and there. The rate shall be inculsive of making the cutout and refinish the surface smooth &amp; all necessary structure supports like scaffolding etc. </t>
  </si>
  <si>
    <t>STEP</t>
  </si>
  <si>
    <t>kg</t>
  </si>
  <si>
    <t>RAMP</t>
  </si>
  <si>
    <t>PAINTING WORKS</t>
  </si>
  <si>
    <t xml:space="preserve">Providing and applying three or more coats (as specified below) of approved brand, manufacturer and shade to give a smooth finish on plastered surfaces or gypsum partitions &amp; ceilings over a coat of approved primer including the cost of preparing the surfaces with filling materials (putty), along with sand papering wherever required, including thoroughly brushing the surface free from foreign matter, sandpapering smooth, filling in all holes and cracks etc. Complete., rate to include all tools, labour, scaffolding, primer  as required, complete as directed by the Engineer/ PMC. </t>
  </si>
  <si>
    <t>Providing and applying three coats of fire retardant paint of approved make to all internal  walls of approved colour  over a coat of water based primer including  preparation of surface by thorough cleaning and  wetting and applying readymade putty of  approved make etc. complete as directed by Engineer / PMC.</t>
  </si>
  <si>
    <t>SKIRTING WORKS</t>
  </si>
  <si>
    <t>Providing and fixing skirting's of below listed material. skirting's fixed by fully buttering cement grout on back of it to correct line, level and plumb. joints are well cleaned and grouted with matching colour approved quality readymade grout and curing, cleaning, polishing and including finishing junction of plaster etc complete as directed by engineer / pmc. all complete at all leads, lifts and heights to the satisfaction of eic.</t>
  </si>
  <si>
    <t>R. Mt.</t>
  </si>
  <si>
    <t>DOORS</t>
  </si>
  <si>
    <t xml:space="preserve">Providing &amp; fixing fire rated metal door with vision panel of size – 300mm  x  300. with 2 hrs fire rating and shall have  mortice dead lock with one side key and thumb turn. frame shall be made up of 1.6 mm thick galvanized steel  with a double rebate  (8 bend) profile of  145 x 60 mm with atleast 4 nos.holdfasts / anchor fasteners provided on each side for grouting and implementation. for all  fire doors fire rating certificate should be provided.  Door shall be provided with handle outside and 100 x 300 mm ss plate at internal side, door closures, tower bolts and all required accessories all complete, of approved make. </t>
  </si>
  <si>
    <t>Nos</t>
  </si>
  <si>
    <t>Single Leaf  2 HRS Fire Rated Metal Door of Size 900 X 2200 mm  emergency door with panic bar</t>
  </si>
  <si>
    <t>FALSE CEILING</t>
  </si>
  <si>
    <t xml:space="preserve">Providing, supplying, and fixing in position of  Gypsum Board False Celing as per manufacturers specification and instructions with 12.5 mm thk board.Gypboard Screw- fixed to the underside of suspended G.I grid.G.I grid should be constructed and suspended from the main ceiling as per the manfacutures instructions and as per the specifications using original Co. Specified framework sections G.I24 Guage the Gypboard should be fixed to G.I Grid with 25mm long Drawali Screws.the Gypboard to be used should be12.5mm thk tapered edge boards.the boards should be taped and filled from underside to give smooth,seamless ceiling. </t>
  </si>
  <si>
    <t>Sq M</t>
  </si>
  <si>
    <t>HOUSE KEEPING</t>
  </si>
  <si>
    <t>LOGO &amp; SIGNAGES</t>
  </si>
  <si>
    <t>Supply Air  Tiles with VCD  - Providing and fixing 600mm x 600mm Perforated type Supply air Tiles matching with proposed Raise floor System with VCD, and open area ratio of 55% as per sample approved. Preffered Make of the Supply Air Tiles shall be equivalent to the Raised floor System.</t>
  </si>
  <si>
    <t>TOTAL</t>
  </si>
  <si>
    <t xml:space="preserve">Dismantling, removing, Loading and carting away and disposing of the debris as per following demolition work including, soil, rock, broken bricks, blocks and all other non-usable debris and waste materials at an approved location as approved by the regulatory authority and in consultation with the Engineer In Charge (EIC). General house keeping and surrounding area shall be kept neat and clean on a regular basis. </t>
  </si>
  <si>
    <t xml:space="preserve">100mm ht. Aluminium profile skirting </t>
  </si>
  <si>
    <t xml:space="preserve">Providing and fixing in the true horizontal level false ceiling system of Armstrong world industries. The suspension system shall be the Armstrong Trulock Silhouette revealed profile grid system with 15mm wide flanges incorporating a 3mm or 6mm central recess color black or white revealed Silhouette main runners and cross tees to have mitered ends with birds mouth notches to provide mitered cruciform junctions. Main runners to be spaced at 12mm c/c fixed by using 2mm pre straightened GI Wire. Main tee, rotary stitched of size 15mm x44mmx3600mm at every 1200mm c/c maximum and 1200mm cross tee of size 15mmx44mm x1200mm at every 600 mm c/c maximum and 600mm c/c cross tee of size 15mmx44mmx600mm at every 1200mm c/c maximum and 19mmx19mmx3000 wall angle allround the wall to form grid size of 600mmx600mm and suspending the grid using 2mm prestraightened GI Wire and 6mm nylon raw plug at every 1200mm intervals at the main tee and laying of dunne premier micro look mineral fiber tiles manufactured by Armstrong world industries of size 600mmx600mmx15mm over the formed grid complete as directed. </t>
  </si>
  <si>
    <t xml:space="preserve"> Providing and fixing full height partly aluminium fixed-louvered, partly glazed
partition with following specifications. Providing and fixing partly glazed  partitions made out of Frame work to be 50mm X 50mm X 1.60 mm thick aluminum section weight not less than 0.836 kg/rmt with maximum distance of 450mm c/c bothways (Horizontal/Vertical) or as directed, firmly fixed to floor or slab with 65 to 75 mm long screw or as directed by Engineer in charge as per site conditions with necessary grooves and cuts etc. upto the height of false ceiling (approx. 2350mm ht.). Anti-rodent mesh to be provided inside the lovuer. Front side shall be completely openable using sliding doors. The partition will be provided with 6 mm  thick toughened glass  fixed on top half. Bottom half shall be louver. Members should the fixed to roof slab and platform.</t>
  </si>
  <si>
    <t>Vitrified Tile flooring</t>
  </si>
  <si>
    <t>Sl No</t>
  </si>
  <si>
    <t>B</t>
  </si>
  <si>
    <r>
      <rPr>
        <b/>
        <sz val="10"/>
        <color theme="1"/>
        <rFont val="Calibri"/>
        <family val="2"/>
        <scheme val="minor"/>
      </rPr>
      <t>Design, supply implementation, testing and commissioning of
Switch Boards, comprising of incomer panels, outgoing panels, bus coupler, Circuit Breaker with electrical as well as Mechanical Interlock and necessary indications, required qty of Current Transformers, Indication Lamps etc as per SLD</t>
    </r>
  </si>
  <si>
    <t>Earthing Bars</t>
  </si>
  <si>
    <t>Set</t>
  </si>
  <si>
    <t>Earthing PITS</t>
  </si>
  <si>
    <t>Rmt</t>
  </si>
  <si>
    <t>25x3 mm Cu. Strip</t>
  </si>
  <si>
    <t>4mm braided Cu. Wire with clamps and lugs</t>
  </si>
  <si>
    <t>Earthing links</t>
  </si>
  <si>
    <t>FRP insulators, suitable for 433V, with necessary fasteners to support earth strips.</t>
  </si>
  <si>
    <t>Earthing Cables</t>
  </si>
  <si>
    <t>End termination</t>
  </si>
  <si>
    <t>1Cx95 Sqmm Cu.  CONDUCTOR PVC FLEXIBLE CABLE (Green Colour)</t>
  </si>
  <si>
    <t>1Cx10 Sqmm Cu.  CONDUCTOR PVC FLEXIBLE CABLE (Green Colour)</t>
  </si>
  <si>
    <t>1Cx6 Sqmm Cu.  CONDUCTOR PVC FLEXIBLE CABLE (Green Colour)</t>
  </si>
  <si>
    <t>1Cx4 Sqmm Cu.  CONDUCTOR PVC FLEXIBLE CABLE (Green Colour)</t>
  </si>
  <si>
    <t>Cable Trays</t>
  </si>
  <si>
    <t>Ladder type cable tray</t>
  </si>
  <si>
    <t>GI Tray  Size :300 mm x 50 mm</t>
  </si>
  <si>
    <t>GI Tray Size :150 mm x 50 mm</t>
  </si>
  <si>
    <t>Perforated type cable tray</t>
  </si>
  <si>
    <t>GI Tray Size  :150 mm x 50 mm with cover</t>
  </si>
  <si>
    <t>Raceway :300 mm(W) x 150(H) mm with perforated cover</t>
  </si>
  <si>
    <t>Mesh type cable tray</t>
  </si>
  <si>
    <t>300x50mm Cable tray</t>
  </si>
  <si>
    <t>450x50mm Cable tray</t>
  </si>
  <si>
    <t>Steel items-GI, for supporting NW cable trays, like angle iron, hitech rods, bolts, nuts, anchor bolts etc.,</t>
  </si>
  <si>
    <t>Kgs.</t>
  </si>
  <si>
    <t>LIGTING SYSTEM</t>
  </si>
  <si>
    <t>LIGHT FIXTURES</t>
  </si>
  <si>
    <t>12 W Round LED DOWN LIGHT pressure die cast aluminium fixture to be
recessed in false ceiling with all necessary hardwares, chains, hook etc. complete.</t>
  </si>
  <si>
    <t>SUB MAINS / CIRCUIT MAINS</t>
  </si>
  <si>
    <t>3Cx2.5 sq.mm cable(YY) with PVC-FRLS</t>
  </si>
  <si>
    <t>3Cx4 sq.mm cable(YY) with PVC-FRLS</t>
  </si>
  <si>
    <t>32mm dia FRLS conduit</t>
  </si>
  <si>
    <t>25mm dia FRLS conduit</t>
  </si>
  <si>
    <t>POINT WIRING</t>
  </si>
  <si>
    <t>1 light point  controlled by a 6 A switch</t>
  </si>
  <si>
    <t>2 to 3 lights controlled by a 6 A switch</t>
  </si>
  <si>
    <t>POWER  RECEPTACLES.</t>
  </si>
  <si>
    <t>3 x 6A multi socket controlled by 16A switch</t>
  </si>
  <si>
    <t>2 x 6A multi socket controlled by 16A switch</t>
  </si>
  <si>
    <t>1 x 6/16A twin socket controlled by 16A switch</t>
  </si>
  <si>
    <t>1 x 6A multi socket controlled by 6A switch</t>
  </si>
  <si>
    <t>CABLES &amp; END TERMINATIONS.</t>
  </si>
  <si>
    <t>4Cx70 Sqmm AL. Ar. XLPE INSULATED FRLS CABLE</t>
  </si>
  <si>
    <t>4Cx16 Sqmm AL. Ar. XLPE INSULATED FRLS CABLE</t>
  </si>
  <si>
    <t>4Cx10 Sqmm AL. Ar. XLPE INSULATED FRLS CABLE</t>
  </si>
  <si>
    <t>3Cx6 Sqmm Cu. Un. Ar. PVC FLEXIBLE FRLS CABLE</t>
  </si>
  <si>
    <t>3Cx4 Sqmm Cu. Un. Ar. PVC FLEXIBLE FRLS CABLE</t>
  </si>
  <si>
    <t>3Cx2.5 Sqmm Cu. Un. Ar. PVC FLEXIBLE FRLS CABLE</t>
  </si>
  <si>
    <t>1Cx25 Sqmm Cu.  CONDUCTOR PVC FLEXIBLE FRLS CABLE</t>
  </si>
  <si>
    <t>1Cx10 Sqmm Cu.  CONDUCTOR PVC FLEXIBLE FRLS CABLE</t>
  </si>
  <si>
    <t>1Cx6 Sqmm Cu.  CONDUCTOR PVC FLEXIBLE FRLS CABLE</t>
  </si>
  <si>
    <t>1Cx4 Sqmm Cu.  CONDUCTOR PVC FLEXIBLE FRLS CABLE</t>
  </si>
  <si>
    <t>1Cx2.5 Sqmm Cu.  CONDUCTOR PVC FLEXIBLE FRLS CABLE</t>
  </si>
  <si>
    <t>MISCELLANEOUS</t>
  </si>
  <si>
    <t>Shock treatment chart laminated</t>
  </si>
  <si>
    <t>First aid kit</t>
  </si>
  <si>
    <t>Rubber mat 1100V grade ISI approved 2 m x 1m.</t>
  </si>
  <si>
    <t>STATUTORY  APPROVALS</t>
  </si>
  <si>
    <t>LS</t>
  </si>
  <si>
    <t>Lot</t>
  </si>
  <si>
    <t>Kg</t>
  </si>
  <si>
    <t>Mtr</t>
  </si>
  <si>
    <t>CCTV</t>
  </si>
  <si>
    <t>4Cx6 Sqmm AL. Ar. XLPE INSULATED FRLS CABLE</t>
  </si>
  <si>
    <t>Systems</t>
  </si>
  <si>
    <t>Qty</t>
  </si>
  <si>
    <t xml:space="preserve">Total </t>
  </si>
  <si>
    <t>Sno</t>
  </si>
  <si>
    <t>Rate Only</t>
  </si>
  <si>
    <t>A</t>
  </si>
  <si>
    <t>Grand Total</t>
  </si>
  <si>
    <t>BILL OF MATERIALS - ACCESS CONTROL SYSTEM</t>
  </si>
  <si>
    <t>BILL OF MATERIALS - IP BASED CCTV SURVEILLANCE SYSTEM</t>
  </si>
  <si>
    <t>BILL OF MATERIALS - RODENT REPELLENT SYSTEM</t>
  </si>
  <si>
    <t>BILL OF MATERIALS - WATER LEAK DETECTION SYSTEM</t>
  </si>
  <si>
    <t>Supply Installation Testing &amp; commissioning of Mechanical foam type Fire Extinguisher with valve, initial fill, and horn complete with trolley.</t>
  </si>
  <si>
    <t>Supply &amp; Installation of evacuation Plan with Auto Glow in A3 with 3 mm mounting foam sheet in Frame</t>
  </si>
  <si>
    <t>Total</t>
  </si>
  <si>
    <t>ACS</t>
  </si>
  <si>
    <t>RRS</t>
  </si>
  <si>
    <t>WLD</t>
  </si>
  <si>
    <t>Partially Glazed Aluminium Single leaf Door 0f Size 1000x2200 with all acessories including Hinges, Automatic Door Closure, Handle, Tower bolts, Door lock &amp; Key etc all complete.</t>
  </si>
  <si>
    <r>
      <rPr>
        <b/>
        <sz val="10"/>
        <color theme="1"/>
        <rFont val="Calibri"/>
        <family val="2"/>
        <scheme val="minor"/>
      </rPr>
      <t xml:space="preserve">MCB BOX- UPS Output
</t>
    </r>
    <r>
      <rPr>
        <sz val="10"/>
        <color theme="1"/>
        <rFont val="Calibri"/>
        <family val="2"/>
        <scheme val="minor"/>
      </rPr>
      <t>125A, 2P, MCB Isolator in enclosure with all fittings and accessories</t>
    </r>
  </si>
  <si>
    <t>Bill of Quantity - Civil Works</t>
  </si>
  <si>
    <t>SL no:</t>
  </si>
  <si>
    <t>Unit Rate</t>
  </si>
  <si>
    <t>Total amount</t>
  </si>
  <si>
    <t>Supply of fire rated panel of 100mm thick</t>
  </si>
  <si>
    <t>M2</t>
  </si>
  <si>
    <t xml:space="preserve">Supply  of raised floor  Solid Fill, (USF 800) 600x600 mm, having UDL 1650 kgs/sqmtr, concentrated load of minimum 363 kgs with top performance finish  of HPL  with ESRG  understructure system Each floor panel is mechanically secured to the pedestal head at all four corners ensuring maximum rigidity and lateral stability. Stringers are mechanically fastened to the pedestals and the panels are placed on the grid at suitable for finish floor height of  450mm. The system having box stringer design and corner edge support for improving lateral rigidity of the grid. It should have antistatic coating. </t>
  </si>
  <si>
    <t>Supply of 2 cup tile puller for  lifting the raised floor tiles</t>
  </si>
  <si>
    <t>Supply   of 2 hr single leaf fire rated door  1200 x 2100 mm. The frame should have GI 1.20mm, shutter GI 0.80mm, frame profile 100mm x 57mm with single frame rebate filled  honeycomb and vision panel 200mm x 300mm with 6mm 2hr fire rated glass. The door should have  3 nos of ball bearing butt hinge of size 100 x 75 x 3mm with screws in SS , The door should be supplied with  1 nos surface door closer  with standard arm silver finish, 1 nos mortise sash lock , 1 nos lever handle, 1 nos EPC key nad 2 nos flash bolt 300mm. Color: Ivory. (See the attached layout for door opening.</t>
  </si>
  <si>
    <t xml:space="preserve">Supply  of 600x600mm grid type GI metal ceiling for data center and staging room. It  should be provisioned with cutouts for lighting, AC grills, Fire detectors, nozzles etc. It should have technical characteristics fire resistance as per BS476 part iv class O/ class 1, Must be light weight,  not higher than 5kg/ sq mtr. </t>
  </si>
  <si>
    <t>Supply of  19mm nitrile rubber/ equivalent insulation protects the floor from condensation and conduction of heat. The thermal insulation with range of -40Deg C to +115 Deg C having flexibility, mechanical strength of XPE foam. It should have  advantages of class O fire properties as per BS476 part 6.</t>
  </si>
  <si>
    <t>Supply of air grills with volume control dampers for the proposed racks</t>
  </si>
  <si>
    <t xml:space="preserve">Supply of air plug for cable entry from below raised floor to racks fitted on the raised floor  having total size of 235mm x 172mm and a usable cable area of 203mm x 102mm. </t>
  </si>
  <si>
    <t>Aluminium  door for UPS room with all accessories</t>
  </si>
  <si>
    <t>Supply of steps inside the staging room</t>
  </si>
  <si>
    <t>Supply of fire spread resistance paint inside &amp; outside areas of DC, UPS &amp; staging room with 2 coat putty, 1 coat primer &amp; 2 coat paint.</t>
  </si>
  <si>
    <t>TOTAL AMOUNT</t>
  </si>
  <si>
    <t>CUTOUT &amp; FIRE SEALANT</t>
  </si>
  <si>
    <t>PARTLY GLAZED ALUMINIUM BOXING</t>
  </si>
  <si>
    <t>BILL OF MATERIALS - ELECTRICAL PANELS</t>
  </si>
  <si>
    <t>BILL OF MATERIALS - ELECTRICAL LOWSIDE</t>
  </si>
  <si>
    <t>BILL OF MATERIALS - UPS SYSTEMS</t>
  </si>
  <si>
    <t>Providing and Fixing Cement-Based-Fire- Resistant Board (Bison/Sherra or equivalent Approved make), Double layered seperated with necessary fire resistant frames  as per required thickness on the existing windows/openings with proper framing all round to close the windows/openings  permanently wherever required and detected. All the Gaps between the Boards, &amp; Wall/Window cutouts shall be properly sealed and finished with POP, Cement or sealents as per requirements.</t>
  </si>
  <si>
    <t>Supply of  19mm nitrile rubber insulation protects the floor from condensation and conduction of heat. The thermal insulation with range of -40Deg C to +115 Deg C having flexibility, mechanical strength of XPE foam. It should have  advantages of class O fire properties as per BS476 part 6.</t>
  </si>
  <si>
    <t>Providing and fixing ramp fabricated using MS profile and plate (3mm) finished with two coats of anti-corrosive paint including primer. (Approx. length - 2500-3000mm, width - 1650mm, height 0-450mm). Loading capacity should be 1800kg/ sq m. Height of handrail - 1200mm. Platform for installing fire suppression cylinders to be provided as per drawing. (3000mmx400mmx450mm). Ramp Shall be covered With 2 mm thick Vinyle and shall be provided with anti skid tape across th ramp at every 300mm interval,</t>
  </si>
  <si>
    <t xml:space="preserve">Single Leaf 2 HRS Fire Rated Metal Door of size 1200 x 2200mm </t>
  </si>
  <si>
    <t xml:space="preserve">Single Leaf 2 HRS Fire Rated Metal Door of size 900 x 2200mm </t>
  </si>
  <si>
    <r>
      <rPr>
        <b/>
        <sz val="10"/>
        <rFont val="Calibri"/>
        <family val="2"/>
        <scheme val="minor"/>
      </rPr>
      <t>STEP - DC Power Room:</t>
    </r>
    <r>
      <rPr>
        <sz val="10"/>
        <rFont val="Calibri"/>
        <family val="2"/>
        <scheme val="minor"/>
      </rPr>
      <t xml:space="preserve">
Providing and fixing Step fabricated using MS profile and plate (2mm) finished with two coats of anti-corrosive paint including primer. (Approx. Width - 1200mm, Depth - 900mm, height 0-450mm). Step Shall be covered With 2 mm thick Vinyle and shall be provided with anti skid tape.</t>
    </r>
  </si>
  <si>
    <r>
      <rPr>
        <b/>
        <sz val="10"/>
        <rFont val="Calibri"/>
        <family val="2"/>
        <scheme val="minor"/>
      </rPr>
      <t>STEP - Server Room Exit:</t>
    </r>
    <r>
      <rPr>
        <sz val="10"/>
        <rFont val="Calibri"/>
        <family val="2"/>
        <scheme val="minor"/>
      </rPr>
      <t xml:space="preserve">
Providing and fixing Step fabricated using MS profile and plate (2mm) finished with two coats of anti-corrosive paint including primer. (Approx. Width - 1200mm, Depth - 900mm, height 0-450mm). Step Shall be covered With 2 mm thick Vinyle and shall be provided with anti skid tape.</t>
    </r>
  </si>
  <si>
    <t>Dismantling and removing Existing Workstations in the proposed Area</t>
  </si>
  <si>
    <t>Fire Detection and Suppression system: Design, Supply, Installation, Testing and Commissioning of FK5112 clean agent based, 42 bar working pressure Fire Suppression System, designed for highest degree of Suppression, protection &amp; minimum extinguishing time for the enclosed area at uniform extinguishing concentration comprising of following components and related accessories, connection etc. as per specifications</t>
  </si>
  <si>
    <t>SITC of 67.5 Ltr Seamless CCOE/PESO approved  Cylinder with necessary Cylinder strap and manifold complete as required</t>
  </si>
  <si>
    <t xml:space="preserve">  </t>
  </si>
  <si>
    <t>Supply of FK5112 Clean agent</t>
  </si>
  <si>
    <t>SITC of Master single cylinder kit Comprising Pressure guage, low pressure supervisory switch, electro magnetic actuator, pneumatic actuator, flexible discharge hose, flexible actuation hose, manual actuator etc.</t>
  </si>
  <si>
    <t>SITC of Pressure switch</t>
  </si>
  <si>
    <t>Supply, erection, jointing, testing and commissioning of MS seamless pipe as per ASTM A106, Grade B, Schedule 40 . (Server room)</t>
  </si>
  <si>
    <t>SITC of Nozzle</t>
  </si>
  <si>
    <t>SITC of 2 zone Gas Release Panel: The panel shall be a micro controller based agent release panel. The panel shall packed control unit for dual function of detection and controlled relesase of gas agent. The panel shall have all the safety features to prevent accidental release. The panel shall be wall mounted type, fabricated out of 18 guage CRCA sheet, dust and vermin proof, IP50 degree protection with powder coated finish. The panel shall be in all respect suitable for operation in 220V AC, 50 Hz power supply and battery charger complete with 2 nos of 12V, 7AH
maintenance free battery complete as required</t>
  </si>
  <si>
    <t>SITC of Conventional Multi detector: The detector shall be designed to work with all conventional panels. The detector shall sense both smoke and rate of rise of temperature also. The detector shall be of low profile and fitted with dual status LED for 360 degree visual indication. The detector shall be UL listed.</t>
  </si>
  <si>
    <t>SITC of Response Indicator: It shall be compatible for all conventional 2 wire smoke/multi detectors. It shall be flush/ceiling mountable, fit with dual LED for 360 degree visibility. Alarm status shall indicated with steady Red colour LED.</t>
  </si>
  <si>
    <t>SITC of Single action Manual Pull station: It shall be made out of high quality non-toxic die cast. All components shall be pre painted or have plated surfaces to inhibit corrosion. It shall fit with pull down liver and 10 Amp/120VAC snap action switch complete as required.</t>
  </si>
  <si>
    <t>SITC of Sounder cum strobe: Sounder cum strobe shall designed for fire and security applications. It shall gives both audio and visual indication in case of fire. The horns shall be flush / ceiling mounted with /without back box. Xeon Flash tube Strobe light shall flash 60 times in a minute with 1Hz over entire operating voltage range. Horn output dB level shall be between 80 to 100 db in a meter distance. Horn cum strobe shall offer three different field configurable sound settings like ambulance sound, fire truck sound and police car sound complete as required</t>
  </si>
  <si>
    <t>SITC of Double action Manual Abort Switch:  It shall be made out of high quality non-toxic die cast. All components shall be pre painted or have plated surfaces to inhibit corrosion. It shall fit with pull down liver (protected with a cover) and 10 Amp/120VAC snap action switch complete as required.</t>
  </si>
  <si>
    <t>SITC of Double action Manual Release Switch:  It shall be made out of high quality non-toxic die cast. All components shall be pre painted or have plated surfaces to inhibit corrosion. It shall fit with pull down liver (protected with a cover) and 10 Amp/120VAC snap action switch complete as required.</t>
  </si>
  <si>
    <t>Supply and laying of 2 core 1.5 sqmm stranded Copper, XLPE insulated, extruded FRLS PVC outer sheath, 600/1000V rated, BS5467/ EN60228 complied, Armoured Fire alarm Red cable</t>
  </si>
  <si>
    <t>SITC of 4 Door Access Controller: The Controller shall be capable of controlling 4 doors, each with a proximity card reader as the "In" reader and an exit button for "Out" purposes. The panel shall support a card capacity of 30,000 users and a fingerprint capacity of 3,000 templates. The panel shall be equipped with a 32-bit CPU and 32 MB RAM, ensuring efficient and fast processing. The transaction storage capacity shall support a minimum of 100,000 access events. Communication options shall include TCP/IP for LAN/WAN connectivity RS485 for communication with access readers. The panel shall support standard Wiegand formats (26-bit, 34-bit, or custom) for reader integration. The panel shall feature 4 door sensor inputs for real-time door status monitoring, 4 lock relay outputs to control door locking mechanisms, 4 auxiliary relay outputs for alarm or other peripheral device integration. The panel shall include anti-tamper protection, generating alerts in case of unauthorized access or tampering. The system shall be compliant with CE, FCC, and RoHS standards. The System shall include necessary metal wall mountable enclosure along with battery backup if required.</t>
  </si>
  <si>
    <t>SITC of EM Proximity Card reader: The RFID readers shall be designed for integration with an access control system to provide seamless, secure, and user-friendly authentication. The readers must support proximity card technology and deliver reliable performance for indoor installations. The reader shall support reading 125 kHz proximity cards. The card reading range shall be up to 10 cm, ensuring user convenience. Communication between the reader and access control panel shall use the Wiegand protocol, supporting 26-bit and 34-bit formats. he reader shall include LED indicators (Red/Green) for visual status notifications and a buzzer for audio feedback. The reader's housing shall be made of durable materials (polycarbonate or equivalent) for long-term reliability. All mounting hardware must be provided.</t>
  </si>
  <si>
    <t>SITC of Exit Switch: The exit switch shall be designed for controlled door release in access control systems. It must be durable, easy to operate, and compatible with the access control panel to ensure reliable door exit functionality. The exit switch shall support NO/NC/COM (Normally Open/Normally Closed/Common) connections for flexible integration with various locking mechanisms. It shall be designed for use with 12V DC or equivalent power supply. It shall fit with a robust mechanical button for manual operation. The housing of the exit switch shall be made of durable materials such as stainless steel, aluminum alloy, or high-grade ABS plastic. The switch dimensions shall be compact and suitable for standard wall-mount installation. The device shall be designed for at least 500,000 cycles of operation, ensuring long service life.</t>
  </si>
  <si>
    <t>SITC of Magnetic door contact sensor:  It shall include a reed switch and a corresponding magnetic piece for operation. Normally Closed (NC) or Normally Open (NO), configurable as per the application. Operating Voltage: 12V DC or 24V DC, with low power consumption.</t>
  </si>
  <si>
    <t>SITC of Single door EM lock 600 lbs: The electromagnetic (EM) lock shall be designed for secure locking of single doors in access control systems. It shall operate using an electromagnetic holding force to ensure reliable door locking and provide fail-safe functionality for emergency situations. The EM lock shall provide a minimum holding force of 600 lbs (272 kg) to securely lock single doors. Fail-safe operation, 12VDC operation. It shall compatible with both in-swing and out-swing door configurations (with appropriate brackets). Housing Material shall be High-strength aluminum alloy with anodized or corrosion-resistant finish. Armature Plate shall be  Heavy-duty steel plate with anti-residual magnetism design to ensure proper release. 500,000+ locking/unlocking cycles to ensure durability. Installation kits, including L-brackets or U-brackets, shall be provided. Red/Green LED for lock status indication shall be provided.</t>
  </si>
  <si>
    <t xml:space="preserve">Supply of EM Proximity Card: The proximity card shall be a contactless access control credential designed to operate seamlessly with compatible access control readers. It shall provide secure, reliable, and convenient identification for authorized users. The card shall operate on 125 kHz frequency for proximity-based access control systems. The card shall be fully compatible with Wiegand and other standard access control formats. The card shall have a reading distance of up to 10 cm when used with a compatible reader. Each card shall have a unique pre-programmed ID. The card shall be made of durable PVC or equivalent plastic for long-term use. The card shall be designed for a minimum of 100,000 read cycles.
</t>
  </si>
  <si>
    <t>Supply and laying of 8 core 0.5 sqmm multistranded, annealed  tinned copper, screened Low voltage cable</t>
  </si>
  <si>
    <t>Supply and laying of 2 core 1 sqmm multistranded FRLS Copper cable</t>
  </si>
  <si>
    <t xml:space="preserve">Supply and fixing of 25 mm ISI Medium grade PVC rigid conduit along with all necessary fittings for the complete installation as required. </t>
  </si>
  <si>
    <t>SITC of Access control Management software for 50 nos User ( Desktop PC Excluded)</t>
  </si>
  <si>
    <t>SITC of 8 Channel NVR:  It shall supports up to 8 IP cameras with a maximum resolution of 8MP per channel. Recording shall supports various resolutions, including 8MP, 6MP, 5MP, 4MP, 3MP, 1080p, 720p, etc. Output resolution shall Supports up to 4K (3840 x 2160) at 30Hz. NVR shall support H.265+, H.265, H.264+, H.264 video decoding format. 1 SATA interface for hard drives, supporting up to 6TB storage. Incoming Bandwidth: Up to 80 Mbps. Outgoing Bandwidth: Up to 80 Mbps. 1 RJ-45 10/100/1000 Mbps Ethernet port interface should be provided. It shall Supports video encryption for secure storage and transmission. It shall Supports user authentication and password protection for system access.</t>
  </si>
  <si>
    <t>SITC of 4MP IP Bullet Camera: 4MP fixed Bullet network camera designed for high-resolution surveillance applications. Image sensor shall be of 1/2.9" Progressive Scan CMOS. It shall support  security features like Password protection, complicated password, HTTPS encryption, 802.1X authentication, watermark, basic and digest authentication for HTTP/HTTPS, WSSE and digest authentication for Open Network Video Interface, RTP/RTSP over HTTPS, security audit log, TLS 1.2, TLS 1.3, host authentication (MAC address). Camera shall have 1 nos RJ45 10 M/100 M self-adaptive Ethernet port, 12VDC coaxial power plug, PoE: IEEE 802.3af complied port. Day/Night operation, IR cut filter, IR upto 30 Mtr. It shall compatible with ONVIF protocol also.</t>
  </si>
  <si>
    <t>SITC of 2TB Surveillance Hard disk</t>
  </si>
  <si>
    <t>SITC of 32 inch LED Monitor</t>
  </si>
  <si>
    <t>SITC of 10 Mtr HDMI cable</t>
  </si>
  <si>
    <t xml:space="preserve">SITC of 6U Rack with PDU and Accessories </t>
  </si>
  <si>
    <t>SITC of  8 port PoE switch: Switch shall be wall/desk mountable. It shall have 8 x 10/100 Mbps PoE port, 1 × 10/100 Mbps RJ45 port. PoE power budget of the switch shall be min 60W. Switch shall support long distance transmission upto min 150 Mtr.</t>
  </si>
  <si>
    <t>Supply and laying of CAT6 UTP cable</t>
  </si>
  <si>
    <t>SITC of 4 Zone WLD control panel: The controller shall designed to detect water leaks at localised points using the cable sensor. Panel shall be microcontroller based intelligent panel that are suitable for wall mounting inside AHUs, power distribution units or general areas where leak detection is required.They shall fitted as standard with LCD indication for healthy, fault &amp; the water leak status. The external sounder shall be muted by simply pressing the mute button. It shall Monitor up to 200 meters of conductive fluid sensing cable. It shall configure upto 4 sensing zone. It shall Triggers individual Relay output for zone and activates common Fire &amp; hooter relays.</t>
  </si>
  <si>
    <t>Supply and laying of 10 Mtr Water leak sensor cable: sensing cable shall used to reliably sense the presence of water or any conductive fluid. The sensing cable shall durable, easy to clean, fast drying, and able to resist damage from most contaminants. The cable shall constructed from nonconductive materials to help eliminate false alarms.</t>
  </si>
  <si>
    <t>Supply and laying of 12 Mtr Water leak sensor cable: sensing cable shall used to reliably sense the presence of water or any conductive fluid. The sensing cable shall durable, easy to clean, fast drying, and able to resist damage from most contaminants. The cable shall constructed from nonconductive materials to help eliminate false alarms.</t>
  </si>
  <si>
    <t>SITC of Rodent Controller : The Controller shall capable for auto/manual operation. It shall have a coverage area upto 6000 sqft with dedicated connection. Panel shall capable to connect upto 20 nos Transducers in dedicated line. The panel shall fit with 3 wave speed, 4 wave density and 4 frequescy band operation. The panel shall be in all respect suitable for operation in 220V AC, 50 Hz power supply. Suitable MS wall mountable bracket also need to provide along with controller complete as required.</t>
  </si>
  <si>
    <t>SITC of Transducer: It shall be either ceiling or wall mountable type. It shall provide power output of 800mW and sound output of 80-110dB. The operating frequency shall be above 20 KHz and coverage area shall be upto 300 sqft in room void and 150 sqft in above ceiling/below false flooring.</t>
  </si>
  <si>
    <t>Supply and laying of 2 core 14/40 SWG Coated CT cable</t>
  </si>
  <si>
    <t xml:space="preserve">Supply and fixing of 20 mm ISI Medium grade PVC rigid conduit along with all necessary fittings for the complete installation as required. </t>
  </si>
  <si>
    <t xml:space="preserve">BILL OF MATERIALS - FIRE ALARM &amp; SUPPRESSION SYSTEM </t>
  </si>
  <si>
    <t xml:space="preserve">4.5 Kg </t>
  </si>
  <si>
    <t xml:space="preserve">PAC </t>
  </si>
  <si>
    <t>Design, Fabrication, Supply, Erection, Testing and Commissioning of the following fully Compartmentalised, Dust tight, Vermin proof, LT (440Volts) Switchboards fabricated out of 14 SWG CRCA Sheet chemically treated  and Powder coated of approved shade. The switchboards should have a suitable rated TPN Aluminium/Copper  Busbars as specified  with  necessary Ampere  rating,  Specified  Short  Circuit  Capacity  for  1Sec.
The busbars should be heat shrinkable  PVC  sleeved with SMC/DMC Finger type Busbar supports. All the outlets, incomers and Meter cubicles should be labelled using Black PVC  computer printed Stickers. Internal Power / Control wiring with FRLS Copper Flexible Wires. The design should be as per standards of the Kerala State Electrical Inspectorate</t>
  </si>
  <si>
    <r>
      <rPr>
        <b/>
        <u/>
        <sz val="10"/>
        <color theme="1"/>
        <rFont val="Calibri"/>
        <family val="2"/>
        <scheme val="minor"/>
      </rPr>
      <t xml:space="preserve">40A 4P Manual Changeover Switch with Enclosure
</t>
    </r>
    <r>
      <rPr>
        <sz val="10"/>
        <color theme="1"/>
        <rFont val="Calibri"/>
        <family val="2"/>
        <scheme val="minor"/>
      </rPr>
      <t xml:space="preserve">Top &amp; Bottom cable entry for incoming and outgoing feeders. Fabricated out of 16SWG CRCA sheet
40A 4P Manual changeover with necessary protections as per Local Electrical Inspectrate standard.
</t>
    </r>
    <r>
      <rPr>
        <b/>
        <i/>
        <sz val="10"/>
        <color theme="1"/>
        <rFont val="Calibri"/>
        <family val="2"/>
        <scheme val="minor"/>
      </rPr>
      <t xml:space="preserve">Indicators
</t>
    </r>
    <r>
      <rPr>
        <sz val="10"/>
        <color theme="1"/>
        <rFont val="Calibri"/>
        <family val="2"/>
        <scheme val="minor"/>
      </rPr>
      <t>Red, Yellow &amp; Blue LED Indication Lamps 3nos, 2A Control fuses with toggle switch - 2set
Red/Green, Source On/Off LED Indication Lamps 2nos, 2A Control fuses with toggle switch - 2set.</t>
    </r>
  </si>
  <si>
    <t>300x150x6mm Cu. Busbar on insulated Supports and necessary Holes to connect earthing conductor</t>
  </si>
  <si>
    <t>300x150x6mm GI. Busbar on insulated Supports and necessary Holes to connect earthing conductor</t>
  </si>
  <si>
    <t>1Cx70 Sqmm Cu.  CONDUCTOR PVC FLEXIBLE CABLE (Green Colour)</t>
  </si>
  <si>
    <t>25x6 mm GI. Strip</t>
  </si>
  <si>
    <t>1Cx16 Sqmm Cu.  CONDUCTOR PVC FLEXIBLE CABLE (Green Colour)</t>
  </si>
  <si>
    <t>GI Tray Size  :300 mm x 50 mm with cover</t>
  </si>
  <si>
    <t>GI Tray Size  :50 mm x 50 mm with cover</t>
  </si>
  <si>
    <t>Supply &amp; Installation of Following Cable Trays and Raceways with all accessories and supports that includes but not limited to Steel items-GI, for supporting cable trays, like angle iron, bolts, nuts, anchor bolts etc all complete.</t>
  </si>
  <si>
    <t xml:space="preserve">MS Raceways with cover </t>
  </si>
  <si>
    <t>Raceways shall be powder coated with a preffered colour approved by consultant. Race way shall be provided with required number of cutouts to mount 16A/32A 3Pin IEC 309 Sockets on the Raceway.</t>
  </si>
  <si>
    <t>LED tube light 1 x 20 W ( 2000 lumens )</t>
  </si>
  <si>
    <t>2FTx2FT SIZE, 40 W LED SURFACE MOUNTED/SUSPENDED  LUMINAIRE making earthing conection complete to be recessed in false ceiling with all necessary hardwares</t>
  </si>
  <si>
    <t>2FTx2FT SIZE, 40 W LED RECESS MOUNTED LUMINAIRE making earthing conection complete to be recessed in false ceiling with all necessary hardwares</t>
  </si>
  <si>
    <t>1100 V grade ,3Rx2.5 sq.mm wires, multi strand copper  in 19mm dia conduit.(from DBs, up the switch point).</t>
  </si>
  <si>
    <t>3Rx1.5 sq.mm wires, multi strand copper  in 19mm dia conduit.</t>
  </si>
  <si>
    <t>16A 3Pin IEC 309 Socket with 16A 2P C-curve MCB with Box</t>
  </si>
  <si>
    <t>32A 3Pin IEC 309 to be Mounted on overhead Raceway above IT Racks</t>
  </si>
  <si>
    <t>Professional charges towards Preparation and Submission of asbuilt drawings, (hard and soft copy - 4 sets), Preparation of drawings in necessary formats for the approval of scheme by Local electricity authority.</t>
  </si>
  <si>
    <t>Providing and applying three coats of plastic emulsion paint of approved make to all internal wall, ceilings, of approved colour  over a coat of water based primer including  preparation of surface by thorough cleaning and  wetting and applying readymade putty etc. complete as directed by Engineer / PMC.</t>
  </si>
  <si>
    <t>Providing and applying three coats of Epoxy paint of approved make to Floor, Surface of approved colour  over a coat of OEM approved  primer including  preparation of surface by thorough cleaning and  and leveling etc. complete as directed by Engineer / PMC.</t>
  </si>
  <si>
    <t>Providing and laying cement Plastering to existing flooring where existing tiles are removed. Cement plastering shall be provided to level the area after through cleaning and, chipping and grinding as per the requirement.</t>
  </si>
  <si>
    <t>photoluminescent type Logo &amp; signages with hanging/ sticking accessories as per requirement.</t>
  </si>
  <si>
    <r>
      <rPr>
        <b/>
        <sz val="10"/>
        <color theme="1"/>
        <rFont val="Calibri"/>
        <family val="2"/>
        <scheme val="minor"/>
      </rPr>
      <t xml:space="preserve">MOBILE DG TERMINATION BOX
</t>
    </r>
    <r>
      <rPr>
        <sz val="10"/>
        <color theme="1"/>
        <rFont val="Calibri"/>
        <family val="2"/>
        <scheme val="minor"/>
      </rPr>
      <t>125A, 4P, MCCB Isolator in  Outdoor Type enclosure with all fittings and accessories</t>
    </r>
  </si>
  <si>
    <t>mtr</t>
  </si>
  <si>
    <t>Interconnecting Copper piping between indoor &amp; outdoor unit. Copper piping will be duly insulated.(return)</t>
  </si>
  <si>
    <t>Indoor stand</t>
  </si>
  <si>
    <t>Outdoor Stand</t>
  </si>
  <si>
    <t>RMT</t>
  </si>
  <si>
    <t>KG</t>
  </si>
  <si>
    <t>3 C x 2.5 Sq.mm Copper FRLS Cable (from IDU to ODU)</t>
  </si>
  <si>
    <t>25 mm Dia CPVC Drain Pipe with Insulation</t>
  </si>
  <si>
    <t>12 mm Dia PVC Drain Pipe without Insulation</t>
  </si>
  <si>
    <t>R410A Gas Charging: Refrigerant Gas, R-410A</t>
  </si>
  <si>
    <t>Interconnecting Copper piping between indoor &amp; outdoor unit. Copper piping will be duly insulated (Supply)</t>
  </si>
  <si>
    <t>Installation of 1.5 Tr  Split AC ,Indoor and Outdoor units with necessary cabling Indoor and Outdoor stand, stabilizers etc</t>
  </si>
  <si>
    <t>PAC - Precision Air Conditioning system</t>
  </si>
  <si>
    <t>Split AC - Power Room Air Conditioning System</t>
  </si>
  <si>
    <t>PAC - Lowside Work:
Lowside Works of Precision AC units comprising of:</t>
  </si>
  <si>
    <t>Supply and iIstallation of Battery accessories like battery rack(s), Interconnecting cables, battery isolators etc. for 42Ah x 48 nos Batteries</t>
  </si>
  <si>
    <t>SUB TOTAL</t>
  </si>
  <si>
    <t>BILL OF MATERIALS - RACK &amp; ACCESSORIES</t>
  </si>
  <si>
    <t>UPS</t>
  </si>
  <si>
    <t>RACK &amp; ACESSORIES</t>
  </si>
  <si>
    <t>Drain Pipe 40mm HDPE with insulation</t>
  </si>
  <si>
    <t xml:space="preserve">Humidifier Pipe 25mm HDPE </t>
  </si>
  <si>
    <t>Ball Valve for Humidifier line</t>
  </si>
  <si>
    <t>Installation and commissioning</t>
  </si>
  <si>
    <t>Scaffolding for piping</t>
  </si>
  <si>
    <t>Angular Support for piping</t>
  </si>
  <si>
    <t xml:space="preserve">Minor Civil work </t>
  </si>
  <si>
    <t>Sequencing Work of 2 units including necessary communication Cable (at fixed interval)</t>
  </si>
  <si>
    <t>Lifting ,Shifting and positioning of PACs after unloading at site.</t>
  </si>
  <si>
    <r>
      <t xml:space="preserve">Supply, installation, and commissioning of online double conversion technology </t>
    </r>
    <r>
      <rPr>
        <b/>
        <sz val="10"/>
        <color rgb="FF000000"/>
        <rFont val="Calibri"/>
        <family val="2"/>
      </rPr>
      <t>16kVA/16KW UPS</t>
    </r>
    <r>
      <rPr>
        <sz val="10"/>
        <color rgb="FF000000"/>
        <rFont val="Calibri"/>
        <family val="2"/>
      </rPr>
      <t xml:space="preserve"> </t>
    </r>
    <r>
      <rPr>
        <b/>
        <sz val="10"/>
        <color rgb="FF000000"/>
        <rFont val="Calibri"/>
        <family val="2"/>
      </rPr>
      <t xml:space="preserve">(Scalable Upto 20kVA/20KW) </t>
    </r>
    <r>
      <rPr>
        <sz val="10"/>
        <color rgb="FF000000"/>
        <rFont val="Calibri"/>
        <family val="2"/>
      </rPr>
      <t xml:space="preserve">Rack mountable UPS with Gravity sense LCD Display Parallalable/ Scalable upto 4 Units; Three phase input and configurable output for single phase/ Three phase as per requirement.
UPS shall be indoor type  with inbuilt surge protection, Input p.f -0.99(full load), input THDi &lt;5% without using any external filters, wide input voltage  range 176-288VAC  (full load),100-176VAC(linear derating),100VAC(Half Load) Frequency  50-60Hz. Integrated Ethernet  &amp; Modbus Port with HTTP Protocol compatibility &amp; streamlined remote monitoring,  Option for adding additionl intelligent cards (SNMP &amp; Modbus protocol) which can be integrted with BMS &amp; Remote monitoring devices. UPS shall be 100% generator compatible, with efficiency upto 96.2% and should reach upto 99% in ECO mode. The UPS shall deliver power at output power factor of 1.  The UPS shall comply to EN 62040-1,  IEC 62040-2,IEC 62040-3,VFI -SS-111 and relevant IS &amp; other statutory Norms.The  acoustic  noise  at  1  metre  of  the system  should  be  58dB.  The  system shall  be  true  online  double  conversion DSP based UPS system and UPS shall be with built-in automatic bypass facility. 
UPS should have adjustable battery configuaration from 24 to 40 no's of Batteries as per capacity scalability requirement.  24 to 40 Batteries for 16kVA/16kW Capacity and 32-40 Battery configuration for 20kVA/20kW Capacity.  </t>
    </r>
  </si>
  <si>
    <r>
      <rPr>
        <b/>
        <sz val="10"/>
        <color theme="1"/>
        <rFont val="Calibri"/>
        <family val="2"/>
        <scheme val="minor"/>
      </rPr>
      <t>FEATURE</t>
    </r>
    <r>
      <rPr>
        <sz val="10"/>
        <color theme="1"/>
        <rFont val="Calibri"/>
        <family val="2"/>
        <scheme val="minor"/>
      </rPr>
      <t xml:space="preserve">
Conforms to DIN 41494 or Equivalent EIA / ISO / EN Standard. Designed to NEBS™ Zone 4 via Telecordia GR-63-CORE. Adjustable mounting depth. 4 No. Adjustable, 19" verticals with Punched 9mm Square Hole and Universal 12.7mm – 15.875mm – 15.875mm alternating hole pattern offers greater mounting flexibility, maximizes usable mounting space. Numbered U positions. Universal 25MM Pitch Holes For ETSI Standard Racks. State-of-the-art manufacturing methods provide the best product quality and fastest delivery in the industry. 100% assured compatibility with all equipments conforming to DIN 41494 (General industrial standard for equipments). Powder coated finish with Seven tank pretreatment process meeting IS. Grounding &amp; Bonding Options. Earthing continuity Kit. 2 or 4 Fan module Mount Provision on top cover.
</t>
    </r>
    <r>
      <rPr>
        <b/>
        <sz val="10"/>
        <color theme="1"/>
        <rFont val="Calibri"/>
        <family val="2"/>
        <scheme val="minor"/>
      </rPr>
      <t xml:space="preserve">TECHNICAL DATA
</t>
    </r>
    <r>
      <rPr>
        <sz val="10"/>
        <color theme="1"/>
        <rFont val="Calibri"/>
        <family val="2"/>
        <scheme val="minor"/>
      </rPr>
      <t>Basic Frame: Steel Folded
Construction: Welded
Top &amp; Bottom Cover: Welded to Frame with Cable entry exit cut outs
Front Door: Lockable Perforated steel Door Plain /Vented
Rear Door: Lockable Perforated steel Door Plain /Vented
19” Mounting Angle: Formed Steel
Standard Finish: Powder coated
Standard Colour: Black
Standard Mounting: Braced to Floor/ Raised Floor Bracing Bolts
Rack Standard: Conforms to DIN 41494 or equivalent standard
Static Load: 1500 Kg 
Seismic Load: 750 Kg</t>
    </r>
  </si>
  <si>
    <t>ACESSORIES: Cooling Fans, Shelf, 10 Socket  Horizontal PDU, Cable Manager 1U loop, Rack Hard ware Kit</t>
  </si>
  <si>
    <r>
      <rPr>
        <b/>
        <sz val="10"/>
        <color theme="1"/>
        <rFont val="Calibri"/>
        <family val="2"/>
        <scheme val="minor"/>
      </rPr>
      <t>42U RACK - W 800mm x D 1200mm:</t>
    </r>
    <r>
      <rPr>
        <sz val="10"/>
        <color theme="1"/>
        <rFont val="Calibri"/>
        <family val="2"/>
        <scheme val="minor"/>
      </rPr>
      <t xml:space="preserve">
Ultra Rigid Rack of 42U size with W: 800mm  x D: 1200mm for high density application in data centers &amp; server rooms specially designed for seismic zone. The racks manufactured out of steel sheet, punched, formed, welded and Powder coated with highest quality standards under stringent ISO 9001 | ISO 14001 | ISO 27001 | ISO 45001 Manufacturing &amp; Quality management system to ensure highest quality product.
Standard for racks configuration will be welded to ultra rigid frame with 4 no pillars of 14 Gauge steel sheet 5 folded profile welded to top and bottom ribbed/ reinforced frame additionally supported depth wise by welding 6 no depth rail 4 folded 75mm 14 Gauge profile &amp; diagonally reinforced by 4 no of 4 folded 50mm 14 gauge profile. Associated with vented top cover with fan mounting provision Front perforated Metal Door with Lock &amp; Key and Back Vented / Perforated Metal Door with Lock &amp; key and Plain side panels 1200 deep rack will be configured with dual side panel. Braced to floor/ raised floor with bracing bolts and additionally braced on top by runway to rigid wall OR Pillar</t>
    </r>
  </si>
  <si>
    <t>Rack U Size: 42RU  
Dimension (W x D x H): 800 mm x 1200mm x 2010mm.</t>
  </si>
  <si>
    <t>Terrace Vitrified Tile Removal for PAC Foundation</t>
  </si>
  <si>
    <t>MASONRY WORK</t>
  </si>
  <si>
    <r>
      <t xml:space="preserve">Providing and constructing steam cured aerated cement light weight concrete block masonry work at all levels in cement mortar 1:4 using standard size and of thickness as given below, including all scaffolding, staging, curing, raking of joints for all lifts etc. complete and as directed. rate shall include providing r.c. binder in mix proportion 1:2:4, 75mm thick reinforced with 2 nos. of 8 mm dia fe 415 bars with 8 mm dia tor steel tie bars at 300 mm c/c, rcc binders to be at every 1 metre interval from floor level, including cost of reinforcement and formwork, scaffolding, all labour, hire and fuel charges for all tools and plants employed, proper cover blocks for reinforcement and all other incidental charges etc., all complete as directed by engineer/ pmc. </t>
    </r>
    <r>
      <rPr>
        <b/>
        <sz val="10"/>
        <rFont val="Calibri"/>
        <family val="2"/>
      </rPr>
      <t xml:space="preserve">The rate shall be inclusive with 15 mm thick plaster (1:4)  on both side. </t>
    </r>
  </si>
  <si>
    <t>150mm Thick Aerated Block Works (2 Hr Fire Rated)</t>
  </si>
  <si>
    <t>230-280 mm thick brick wall including Plastering, for window closure and glass partition area.</t>
  </si>
  <si>
    <t>d</t>
  </si>
  <si>
    <t>GRILL WORK</t>
  </si>
  <si>
    <t>Providing and fixing MS Grill fabricated using MS profile, GI Mesh of desired thickness finished with two coats of anti-corrosive paint including primer. As directed by the consultant. Venor shall submit the GA drawing for approval.
Approximate Dimension: Width 10 m x Height 2 m.</t>
  </si>
  <si>
    <t>Dismantling, Removing, Cleaning of Terrace Parappet Wall/Half Wall including Glased windows for making opening for PAC ODU Air flow</t>
  </si>
  <si>
    <t>Cleaning and Leveling of Existing Flooring in the Proposed Area</t>
  </si>
  <si>
    <t xml:space="preserve">Providing and fixing 130-132mm thick double gypsum partition (2hrs fire rated) which includes two layers of tapered edge 15mm thick gypboard (conforming to is 2095-1982 &amp; 2542-1981) screw fixed with 25mm dry wall screw for first layer and 35mm for second layer at 300mm centres to either side of 48mm studs (0.55mm thick having one flange of 34 mm and another flange of  36 mm made of g.i) placed at 610mm centre to centre in 50mm floor and ceiling channel (0.55mm thick having equal flanges of 32mm made of g.i) with joints staggered on each layer to avoid through joints. finally square and tapered edges of the boards are to be jointed and finished so as to have a flush look which includes filling and finishing with jointing compound, joint paper tape and two coats of drywall top coat suitable for gypboard (as per recommended practice of OEM). rate shall be inclusive gypsum edge guard on both side of partition with staggered joints.
Rate shall be inclusive of 48mm horizontal studs at 2400mm, 1200mm and floor level with salwood reinforcement, channel section to form the glazing/ door opening to be reinforced with sal wood. ply backing to be provided at all switch sockets, network points locations and for skirting as indicated at site.
Cost also to include necessary 12mm ply band support for all type of conduit and metal back boxes of switchboard, data, etc complete as per detail drawing. the outer gypsum skin shall be stopped 75mm above false ceiling in that area, the partition shall be single skin gypsum partition above false ceiling up to bottom of slab. partition only up to false ceiling bottom shall be measured and paid for under this item. however cost to be inclusive of framework and single skin gypsum right up to bottom of rcc slab. necessary cut-outs shall be provided for taking of supply and return air ducts/openings which shall be neatly finished after fixing of ducts thereby leaving no gaps. note all  aluminum sections to be standard OEM recommended sections and should have a hologram of the same. the partition should be kept ready to take on paint/wall paper. Cost also to include of making necessary grooves as per design.
Necessary cut-outs shall be provided for taking of supply and return air ducts / openings which shall be neatly finished after fixing of ducts thereby leaving no gaps. mode of measurement to be up to fc level </t>
  </si>
  <si>
    <t>Providing and filling 50mm thick glass wool insulation of density 24 kg per cum, of approved make wrapped in rp tissues, as per manufacturer's specifications &amp; etc complete as directed by engineer in charge. (inside above gypsum partition)</t>
  </si>
  <si>
    <t>Providing and laying 2mm thick vinyl flooring of aproved make, Installation as per manufacturer's catalog method. Joints shall be welded for seamless finish with same material.</t>
  </si>
  <si>
    <t>House keeping - Providing house keeping and keep the site clean till the handover with proper supervision</t>
  </si>
  <si>
    <t xml:space="preserve">24nos of 84Ah sealed maintenance free (SMF) VRLA batteries for 60 minutes backup @16kVA/16kW full load capacity with  suitable size battery rack(s), battery isolators interconnection cables between UPS and batteries etc. including all accessories as required
24 No's X 42 Ah X 2 set (Total 84AH), 12V SMF VRLA battery,  for 60mins backup. 12V   sealed   maintenance   free VRLA batteries (SMF VRLA) with required number  of  batteries  to  attain  minimum 24192 VAh for providing Desired Back up for each UPS. </t>
  </si>
  <si>
    <t xml:space="preserve">Disconnection &amp; Reinstallation of Existing 6 kVA UPS System with Batteries and accessories like battery rack(s), Interconnecting cables, battery isolators etc. </t>
  </si>
  <si>
    <t>SITC of Emergency Door Release Switch: The emergency door release switch shall be designed to override access control systems in case of emergencies, allowing immediate and safe egress. The device shall be robust, reliable, and comply with safety standards to ensure effective operation during critical situations. The emergency door release switch shall allow for manual activation to immediately cut power to electronic locks, enabling emergency exits. It shall support NO/NC/COM (Normally Open/Normally Closed/Common) connections for flexible integration with various door locking systems. The device shall operate with a standard 12V DC to 24V DC power supply. The switch shall be resettable manually (key reset or push reset type). The device shall include a glass panel that can be broken during emergencies. The emergency release switch shall support surface-mounted or flush-mounted installation. All necessary mounting hardware and installation instructions shall be included.</t>
  </si>
  <si>
    <r>
      <t xml:space="preserve">GYPSUM PARTITION
</t>
    </r>
    <r>
      <rPr>
        <sz val="10"/>
        <rFont val="Calibri"/>
        <family val="2"/>
        <scheme val="minor"/>
      </rPr>
      <t>(Note: Control joints to be incorporated wherever the length of the partitions is more than 10m. All GI steel to be as per OEM Recommendation. The rate to be inclusive of additional frame work for white boards, panaboards, over head storages, counter fixing.)</t>
    </r>
  </si>
  <si>
    <t>Supply and fixing of 125A 4P MCCB 36KA DNO with all accessories in existing MSB's after removing existing 80A switch gear and Acessories. This shall include necessory connection cables/Links/Busbar and all accessories.</t>
  </si>
  <si>
    <r>
      <rPr>
        <b/>
        <sz val="10"/>
        <color rgb="FF000000"/>
        <rFont val="Calibri"/>
        <family val="2"/>
        <scheme val="minor"/>
      </rPr>
      <t>Utility DB A &amp; B</t>
    </r>
    <r>
      <rPr>
        <b/>
        <u/>
        <sz val="10"/>
        <color rgb="FF000000"/>
        <rFont val="Calibri"/>
        <family val="2"/>
        <scheme val="minor"/>
      </rPr>
      <t xml:space="preserve">
</t>
    </r>
    <r>
      <rPr>
        <sz val="10"/>
        <color rgb="FF000000"/>
        <rFont val="Calibri"/>
        <family val="2"/>
        <scheme val="minor"/>
      </rPr>
      <t xml:space="preserve">Supply, Installation, Testing and Commissioning of of factory made 4 way Horizontal TPN MCB DB with IP42 protection, prewired as per technical specification. 
</t>
    </r>
    <r>
      <rPr>
        <b/>
        <sz val="10"/>
        <color rgb="FF000000"/>
        <rFont val="Calibri"/>
        <family val="2"/>
        <scheme val="minor"/>
      </rPr>
      <t xml:space="preserve">Incomer: </t>
    </r>
    <r>
      <rPr>
        <sz val="10"/>
        <color rgb="FF000000"/>
        <rFont val="Calibri"/>
        <family val="2"/>
        <scheme val="minor"/>
      </rPr>
      <t xml:space="preserve">32 4P MCB with 32A 300mA RCCB.
</t>
    </r>
    <r>
      <rPr>
        <b/>
        <sz val="10"/>
        <color rgb="FF000000"/>
        <rFont val="Calibri"/>
        <family val="2"/>
        <scheme val="minor"/>
      </rPr>
      <t xml:space="preserve">Outgoings:  </t>
    </r>
    <r>
      <rPr>
        <sz val="10"/>
        <color rgb="FF000000"/>
        <rFont val="Calibri"/>
        <family val="2"/>
        <scheme val="minor"/>
      </rPr>
      <t>20A DP MCB - 6nos.</t>
    </r>
  </si>
  <si>
    <r>
      <t>LDB:</t>
    </r>
    <r>
      <rPr>
        <u/>
        <sz val="10"/>
        <color rgb="FF000000"/>
        <rFont val="Calibri"/>
        <family val="2"/>
        <scheme val="minor"/>
      </rPr>
      <t xml:space="preserve"> </t>
    </r>
    <r>
      <rPr>
        <b/>
        <u/>
        <sz val="10"/>
        <color rgb="FF000000"/>
        <rFont val="Calibri"/>
        <family val="2"/>
        <scheme val="minor"/>
      </rPr>
      <t xml:space="preserve">
</t>
    </r>
    <r>
      <rPr>
        <sz val="10"/>
        <color rgb="FF000000"/>
        <rFont val="Calibri"/>
        <family val="2"/>
        <scheme val="minor"/>
      </rPr>
      <t>Supply and installation of factory made 8 way SPN DB. 
Incomer: 20A DP MCB, 30mA RCCB
Outgoings: 6/10A SP MCB - 6nos.</t>
    </r>
  </si>
  <si>
    <r>
      <t>PDB:</t>
    </r>
    <r>
      <rPr>
        <u/>
        <sz val="10"/>
        <color rgb="FF000000"/>
        <rFont val="Calibri"/>
        <family val="2"/>
        <scheme val="minor"/>
      </rPr>
      <t xml:space="preserve"> </t>
    </r>
    <r>
      <rPr>
        <b/>
        <u/>
        <sz val="10"/>
        <color rgb="FF000000"/>
        <rFont val="Calibri"/>
        <family val="2"/>
        <scheme val="minor"/>
      </rPr>
      <t xml:space="preserve">
</t>
    </r>
    <r>
      <rPr>
        <sz val="10"/>
        <color rgb="FF000000"/>
        <rFont val="Calibri"/>
        <family val="2"/>
        <scheme val="minor"/>
      </rPr>
      <t>Supply and installation of factory made 8 way SPN DB. 
Incomer: 20A DP MCB, 30mA RCCB
Outgoings: 6/10A SP MCB - 6nos.</t>
    </r>
  </si>
  <si>
    <r>
      <rPr>
        <b/>
        <sz val="10"/>
        <color theme="1"/>
        <rFont val="Calibri"/>
        <family val="2"/>
        <scheme val="minor"/>
      </rPr>
      <t xml:space="preserve">MCB DB- UPS
Incomer: </t>
    </r>
    <r>
      <rPr>
        <sz val="10"/>
        <color theme="1"/>
        <rFont val="Calibri"/>
        <family val="2"/>
        <scheme val="minor"/>
      </rPr>
      <t xml:space="preserve">32A, DP MCB
</t>
    </r>
    <r>
      <rPr>
        <b/>
        <sz val="10"/>
        <color theme="1"/>
        <rFont val="Calibri"/>
        <family val="2"/>
        <scheme val="minor"/>
      </rPr>
      <t>Outgoing:</t>
    </r>
    <r>
      <rPr>
        <sz val="10"/>
        <color theme="1"/>
        <rFont val="Calibri"/>
        <family val="2"/>
        <scheme val="minor"/>
      </rPr>
      <t xml:space="preserve"> SP, 6/10A MCBs - 8 Nos.</t>
    </r>
  </si>
  <si>
    <r>
      <rPr>
        <b/>
        <sz val="11"/>
        <color theme="1"/>
        <rFont val="Calibri"/>
        <family val="2"/>
        <scheme val="minor"/>
      </rPr>
      <t>DC PDU A &amp; B</t>
    </r>
    <r>
      <rPr>
        <sz val="10"/>
        <color theme="1"/>
        <rFont val="Calibri"/>
        <family val="2"/>
        <scheme val="minor"/>
      </rPr>
      <t xml:space="preserve">
Top /Bottom cable entry for incoming and outgoing feeders. Fabricated out of 16SWG CRCA sheet.  Rotary FD Kit shall be provided for all MCCBs.
</t>
    </r>
    <r>
      <rPr>
        <b/>
        <sz val="10"/>
        <color theme="1"/>
        <rFont val="Calibri"/>
        <family val="2"/>
        <scheme val="minor"/>
      </rPr>
      <t xml:space="preserve">
1) Busbar:</t>
    </r>
    <r>
      <rPr>
        <sz val="10"/>
        <color theme="1"/>
        <rFont val="Calibri"/>
        <family val="2"/>
        <scheme val="minor"/>
      </rPr>
      <t xml:space="preserve">
160A P+N+E,Cu. Busbar for phase and neutral - 1no &amp; Insulated Earth bus for Equipment earthing.</t>
    </r>
    <r>
      <rPr>
        <b/>
        <sz val="10"/>
        <color theme="1"/>
        <rFont val="Calibri"/>
        <family val="2"/>
        <scheme val="minor"/>
      </rPr>
      <t xml:space="preserve">
2) Incomer:</t>
    </r>
    <r>
      <rPr>
        <sz val="10"/>
        <color theme="1"/>
        <rFont val="Calibri"/>
        <family val="2"/>
        <scheme val="minor"/>
      </rPr>
      <t xml:space="preserve">
125A 2P, 25kA MCCB-1no with S/C and O/L protection.</t>
    </r>
    <r>
      <rPr>
        <b/>
        <sz val="10"/>
        <color theme="1"/>
        <rFont val="Calibri"/>
        <family val="2"/>
        <scheme val="minor"/>
      </rPr>
      <t xml:space="preserve">
Indications:</t>
    </r>
    <r>
      <rPr>
        <sz val="10"/>
        <color theme="1"/>
        <rFont val="Calibri"/>
        <family val="2"/>
        <scheme val="minor"/>
      </rPr>
      <t xml:space="preserve">
Red/Green/Ambur, On/Off/Trip LED Indication Lamps 3nos, 2A Control fuses with toggle switch - 1set.</t>
    </r>
    <r>
      <rPr>
        <b/>
        <sz val="10"/>
        <color theme="1"/>
        <rFont val="Calibri"/>
        <family val="2"/>
        <scheme val="minor"/>
      </rPr>
      <t xml:space="preserve">
4) Outgoings:</t>
    </r>
    <r>
      <rPr>
        <sz val="10"/>
        <color theme="1"/>
        <rFont val="Calibri"/>
        <family val="2"/>
        <scheme val="minor"/>
      </rPr>
      <t xml:space="preserve">
32A DP, D-Curve MCB - 7nos., 16A DP, D-Curve MCB - 2nos.</t>
    </r>
  </si>
  <si>
    <r>
      <rPr>
        <b/>
        <sz val="10"/>
        <color theme="1"/>
        <rFont val="Calibri"/>
        <family val="2"/>
        <scheme val="minor"/>
      </rPr>
      <t>DC Main Panel A &amp; B</t>
    </r>
    <r>
      <rPr>
        <sz val="10"/>
        <color theme="1"/>
        <rFont val="Calibri"/>
        <family val="2"/>
        <scheme val="minor"/>
      </rPr>
      <t xml:space="preserve">
Top/Bottom cable entry for incoming and outgoing feeders. Fabricated out of 14SWG CRCA sheet. Rotary FD Kit shall be provided for all MCCBs.
A class "B" SPD,10/350μs, 50kA, with built in Disconnector shall also be provided for each Bus Bar of this panel as per Electrical Schematic Diagram. PLC based interlocking to be provided between the incomer breakers.
</t>
    </r>
    <r>
      <rPr>
        <b/>
        <sz val="10"/>
        <color theme="1"/>
        <rFont val="Calibri"/>
        <family val="2"/>
        <scheme val="minor"/>
      </rPr>
      <t xml:space="preserve">
1) Busbars:</t>
    </r>
    <r>
      <rPr>
        <sz val="10"/>
        <color theme="1"/>
        <rFont val="Calibri"/>
        <family val="2"/>
        <scheme val="minor"/>
      </rPr>
      <t xml:space="preserve">
160A 4P Cu. Busbar for phase and neutral - 1no. Earth bus.
</t>
    </r>
    <r>
      <rPr>
        <b/>
        <sz val="10"/>
        <color theme="1"/>
        <rFont val="Calibri"/>
        <family val="2"/>
        <scheme val="minor"/>
      </rPr>
      <t>2) Incomer 1 &amp; Incomer 2:</t>
    </r>
    <r>
      <rPr>
        <sz val="10"/>
        <color theme="1"/>
        <rFont val="Calibri"/>
        <family val="2"/>
        <scheme val="minor"/>
      </rPr>
      <t xml:space="preserve">
125A, 25 kA 4P MCCB with thermal magnetic S/C, O/L protections, LSIG Type with NO/NC contacts for ON/OFF/Trip, 
160A 4P contactor, Communication to BMS-All 2sets.
</t>
    </r>
    <r>
      <rPr>
        <b/>
        <sz val="10"/>
        <color theme="1"/>
        <rFont val="Calibri"/>
        <family val="2"/>
        <scheme val="minor"/>
      </rPr>
      <t>Meters &amp; Indications:</t>
    </r>
    <r>
      <rPr>
        <sz val="10"/>
        <color theme="1"/>
        <rFont val="Calibri"/>
        <family val="2"/>
        <scheme val="minor"/>
      </rPr>
      <t xml:space="preserve">
3phase Digital Combination meter EM6400NG of SCHNEIDER/CONZERV with Volts, Amps, KW, VA,kWH,kVAH,PF, THD etc with 3nos resin cast metering CTs Class1, 15VA, 150/5A, RS485 Modbus Interface - All 2sets.
Red, Yellow &amp; Blue LED Indication Lamps 3nos, 2A Control fuses with toggle switch - 2sets.
Red/Green/Ambur, On/Off/Trip LED Indication Lamps 3nos, 2A Control fuses with toggle switch - 2sets.
</t>
    </r>
    <r>
      <rPr>
        <b/>
        <sz val="10"/>
        <color theme="1"/>
        <rFont val="Calibri"/>
        <family val="2"/>
        <scheme val="minor"/>
      </rPr>
      <t xml:space="preserve">
3) Outgoings:</t>
    </r>
    <r>
      <rPr>
        <sz val="10"/>
        <color theme="1"/>
        <rFont val="Calibri"/>
        <family val="2"/>
        <scheme val="minor"/>
      </rPr>
      <t xml:space="preserve">
4P, 63A, 10kA C- curve MCB - 2Nos.
4P, 40A, 10kA C- curve MCB - 4Nos.
4P, 32A, 10kA  C- curve MCB - 2Nos.</t>
    </r>
  </si>
  <si>
    <r>
      <rPr>
        <b/>
        <sz val="10"/>
        <color rgb="FF000000"/>
        <rFont val="Calibri"/>
        <family val="2"/>
        <scheme val="minor"/>
      </rPr>
      <t xml:space="preserve">RCBO with Enclosure: </t>
    </r>
    <r>
      <rPr>
        <b/>
        <u/>
        <sz val="10"/>
        <color rgb="FF000000"/>
        <rFont val="Calibri"/>
        <family val="2"/>
        <scheme val="minor"/>
      </rPr>
      <t xml:space="preserve">
</t>
    </r>
    <r>
      <rPr>
        <sz val="10"/>
        <color rgb="FF000000"/>
        <rFont val="Calibri"/>
        <family val="2"/>
        <scheme val="minor"/>
      </rPr>
      <t>Supply and installation of FP RCBO of rating 40A, 100mA with power coated enclosure on wall as per site requirement.</t>
    </r>
  </si>
  <si>
    <t>INSTRUCTIONS FOR ELECTRICAL CONTRACTORS</t>
  </si>
  <si>
    <t>During work execution all the safety measure to be taken.</t>
  </si>
  <si>
    <t xml:space="preserve">All temporary and permanent workforce should have proper ESI/Insurance and all requirement as per Labor Law. Any mishap during incidence should have 100% responsibility of Partner. </t>
  </si>
  <si>
    <t>Dedicated person for cleaning the site along with the work has to be present.</t>
  </si>
  <si>
    <t>ELECTRICAL LOWSIDE WORK BOQ</t>
  </si>
  <si>
    <t>EARTHING SYSTEM - ELECTRODES AND CONDUCTORS</t>
  </si>
  <si>
    <t>Partner's sub-contractor should have Class-A or Necessary license from Kerala Electricity Licencing Board/ Electrical Inspectorate as per local regulations.</t>
  </si>
  <si>
    <t>Safety &amp; security of all the materials supplied by Vendor/contractor shall be under their own scope.</t>
  </si>
  <si>
    <t>1.1.1</t>
  </si>
  <si>
    <t>Supply and installation of following bus bars on insulators with suitable holes for connecting earthing conductors of upto 1Cx120 sq mm Cu cable as per specification. This bus bar shall be mounted either on floor or wall as directed by consultant.</t>
  </si>
  <si>
    <t>1.1.2</t>
  </si>
  <si>
    <r>
      <rPr>
        <b/>
        <sz val="10"/>
        <color theme="1"/>
        <rFont val="Calibri"/>
        <family val="2"/>
        <scheme val="minor"/>
      </rPr>
      <t>Cu Plate Earth Pit</t>
    </r>
    <r>
      <rPr>
        <sz val="10"/>
        <color theme="1"/>
        <rFont val="Calibri"/>
        <family val="2"/>
        <scheme val="minor"/>
      </rPr>
      <t xml:space="preserve">
Supply of materials and providing 600 X 600 X 3mm Cu Plate earth station. As per IS:3043/87 including excavation of earth in all classes of soil, with G.I. pipe with funnel, salt, charcoal etc all complete Including civil work, manhole chambers and cover.</t>
    </r>
  </si>
  <si>
    <t>Supply and installation of earthing Strips (All terminations and joints shall be tinned or coated with anti-corrosive materials which does not affect the conductivity). When laid underground, it shall be at a depth of 500mm. Conductors above soil has to be supported with necessary insulators and clamps.</t>
  </si>
  <si>
    <t>1.3.1</t>
  </si>
  <si>
    <t>1.3.2</t>
  </si>
  <si>
    <t>1.3.3</t>
  </si>
  <si>
    <t>1.3.4</t>
  </si>
  <si>
    <t>1.3.5</t>
  </si>
  <si>
    <t>1.4.1</t>
  </si>
  <si>
    <t>1.4.2</t>
  </si>
  <si>
    <t>1.4.3</t>
  </si>
  <si>
    <t>1.4.4</t>
  </si>
  <si>
    <t>1.4.5</t>
  </si>
  <si>
    <t>1.4.6</t>
  </si>
  <si>
    <t>2.1.2</t>
  </si>
  <si>
    <t>2.1.3</t>
  </si>
  <si>
    <t>2.2.1</t>
  </si>
  <si>
    <t>2.2.2</t>
  </si>
  <si>
    <t>2.2.3</t>
  </si>
  <si>
    <t>2.3.1</t>
  </si>
  <si>
    <t>2.4.1</t>
  </si>
  <si>
    <t>2.4.2</t>
  </si>
  <si>
    <t>2.4.3</t>
  </si>
  <si>
    <t>3.1.1</t>
  </si>
  <si>
    <t>3.1.2</t>
  </si>
  <si>
    <t>3.1.3</t>
  </si>
  <si>
    <t>3.1.4</t>
  </si>
  <si>
    <t>3.2.1</t>
  </si>
  <si>
    <t>3.2.2</t>
  </si>
  <si>
    <t>3.2.3</t>
  </si>
  <si>
    <t>3.2.4</t>
  </si>
  <si>
    <t>3.2.5</t>
  </si>
  <si>
    <t>3.2.6</t>
  </si>
  <si>
    <t>3.3.1</t>
  </si>
  <si>
    <t>3.3.2</t>
  </si>
  <si>
    <t xml:space="preserve">Supply, implementation of switched socket outlets, modular socket outlets and switches mounted seperately for group control on wall and modular type partition with front plate &amp; accessories including civil works like chipping etc.    
Colour of plates(Glossy plates): Different Colours for UPS power  &amp; Raw power </t>
  </si>
  <si>
    <t xml:space="preserve">1100 V grade, stranded(above 10Sq.mm) copper/aluminium conductor, XLPE insulated , FRLS, PVC Inner sheathed, armoured/unarmoured, PVC Outer sheath  cables as per IS1554.. The cables shall be laid in tray/built up trench etc., Rate shall exclude cost of tray/trench.       </t>
  </si>
  <si>
    <t>End termination :Providing end Termination of cables with supply of  brass, double compression cable glands  &amp; solderless crimping type heavy duty aluminium lugs for aluminium cables &amp; bimetal/ copper lugs for copper cables.  End termination shall also include braided earthing.</t>
  </si>
  <si>
    <t>Cable tagging: All cables shall be tagged on both sides with aluminium plate (approx. 20mmx80mm) containing cable details and feeder details. It shall be tied using PVC cable ties.</t>
  </si>
  <si>
    <t>BOQ SUMMARY - PHASE 1</t>
  </si>
  <si>
    <t>BILL OF MATERIALS - PAC SYSTEMS</t>
  </si>
  <si>
    <t>BILL OF MATERIALS - SPLIT AC SYSTEMS</t>
  </si>
  <si>
    <t>Supply of 1.5 Tr, 5-Star Rated  Split AC ,Indoor and Outdoor units with all Acessories.</t>
  </si>
  <si>
    <t>SPLIT AC</t>
  </si>
  <si>
    <t>Cable Tray with cover</t>
  </si>
  <si>
    <t xml:space="preserve">Instruction to the Panel Manufacturer </t>
  </si>
  <si>
    <t>Mandatory clause: The panel shall conform the guidelines laid down by Kerala Electrical Inpectorate. In case of any defect intimated by the authorities during their inpection the same shall be rectified /replaced at the cost of the partner</t>
  </si>
  <si>
    <t>Feeder switchgear and cable size details shall be marked on  each cubicle.</t>
  </si>
  <si>
    <t xml:space="preserve">All panel should have lifting hooks. </t>
  </si>
  <si>
    <t xml:space="preserve">All panels should be grouted and grounded as per standard. </t>
  </si>
  <si>
    <t xml:space="preserve">Micro PLC logic has to be incorporated in the main panels for breaker interlock &amp; operations. </t>
  </si>
  <si>
    <t xml:space="preserve">Marking of Feeders names, Switchgears &amp; trip settings, Cable sizes, Bus bar sizes, Relay names, Cable alley, Bus bar chamber and Caution should all be reveted as per local EB/ EI regulations. </t>
  </si>
  <si>
    <t>Statutory testing of protection equipments, as per the Local EI/ EB regulations, shall be considered while quoting the rates.</t>
  </si>
  <si>
    <t>There shall be separation of chamber for each terminal where cables are connected.</t>
  </si>
  <si>
    <t>All terminals shall be shrouded using Acrylic or FRP sheets.</t>
  </si>
  <si>
    <t>LT PANELS</t>
  </si>
  <si>
    <t xml:space="preserve">All MCCBs should have cable termination kit and phase extender. </t>
  </si>
  <si>
    <t xml:space="preserve">Panel protections has to be as per the approved scheme submitted as per State Electrical Inspectorate Rules. </t>
  </si>
  <si>
    <t xml:space="preserve">All panel shall have name plates.  </t>
  </si>
  <si>
    <t xml:space="preserve">All panel should have gland plates for bottom/top entry or both side for cables enty as per Consultant approval of GA Drawing..  </t>
  </si>
  <si>
    <t>FA&amp;SS - SERVER ROOM</t>
  </si>
  <si>
    <t>ELECTRICAL PANELS</t>
  </si>
  <si>
    <t>ELECTRICAL LOW SIDE</t>
  </si>
  <si>
    <t>CIVIL &amp; INTERIOR</t>
  </si>
  <si>
    <t xml:space="preserve">Providing &amp; Fixing M.S."C" Channel/MS Box Pipe for fire door fixing including two coat red oxide primer and paint, anchor fastners shall be included. </t>
  </si>
  <si>
    <t>Providing and applying in upto 15mm thick plaster on External surface of RCC /Block/Brick/Wall/Floor with cement mortar 1:4,</t>
  </si>
  <si>
    <t>Supply, Unloading, Lifting, Shifting ad Positioning at site of Bottom Throw PAC unit having Rated Capacity of 21 kW  (5.9 TR), with Digital Scroll Compressor. Floor Mounted Type, Bottom Discharge , Single circuit Air-Cooled DX type Precision Air conditioners of minimum 19 kW Gross cooling capacity  with SHR Ratio 1.00 at return air tempareture of 24 deg C DB &amp; 50% RH and Outdoor Ambient Condition @37 Deg C with R410 A Refrigerant Gas).
Indoor unit : The Indoor unit shall comprise of Variable capacity Digital Scroll compressor,Variable Evaporator Fan complete with Backward curved type with EC motor, Evaporator DX Cooling Coil , Microprocessor controllers, Thermal Expansion valves, Driers, G4 Filter, Suction and Discharge piping, Internal power and Control wiring, Crankcase heaters, HP/LP Cut outs, Power and Control contacts and Other Electrical accessories. Outdoor Condenser unit : The Outdoor Condenser unit shall comprise of Condenser fans &amp; motor, Condenser cooling coil (Copper coil with aluminium fins) and Isolator switch.
PAC Unit shall be provided with in-built Intelligent Communication ICOM Display,  that should feature a unique control algorithm designed to manage the operation of the PAC units, ensuring top reliability in all conditions. The display shall allow access to the unit via the Network, making coordination between PAC units within the same room possible as a result of the integrated Ethernet connection. The self-monitoring of redundant units alternates standby positions and gives priority to possible hot spots. Controller shall be capable of high-level supervision of multiple units that should allow them to work together as a single system optimizing room temperature and humidity. Intelligent Controller shall be capable of manage the reduction of fan speed whenever operation at full capacity is not required, this shall modulate both fans and compressors thus increasing the entire system's efficiency. This controller shall be capable to directly connect with the facility network (Ethernet) and enables communication between multiple PAC units for synchronized operation, guaranteeing increased reliability and precision cooling room control.</t>
  </si>
  <si>
    <t xml:space="preserve">Supply and Installation of Antistatic Raised floor System, Solid Fill, 600x600 mm, having UDL 1650 kgs/sqmtr, concentrated load of minimum 363 kgs with top performance finish  of HPL with Edge Support Rigid Grid (ESRG) understructure system Each floor panel is mechanically secured to the pedestal head at all four corners ensuring maximum rigidity and lateral stability. Stringers are mechanically fastened to the pedestals and the panels are placed on the grid at suitable finish floor height up to 450mm. The system having box stringer design and corner edge support for improving lateral rigidity of the grid. It should have antistatic coating.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</si>
</sst>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_(* #,##0_);_(* \(#,##0\);_(* &quot;-&quot;??_);_(@_)"/>
    <numFmt numFmtId="166" formatCode="0.0"/>
    <numFmt numFmtId="167" formatCode="###0;###0"/>
  </numFmts>
  <fonts count="3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10"/>
      <name val="Helv"/>
      <charset val="204"/>
    </font>
    <font>
      <sz val="10"/>
      <color theme="1"/>
      <name val="Calibri"/>
      <family val="2"/>
      <scheme val="minor"/>
    </font>
    <font>
      <b/>
      <sz val="10"/>
      <color theme="1"/>
      <name val="Calibri"/>
      <family val="2"/>
      <scheme val="minor"/>
    </font>
    <font>
      <sz val="10"/>
      <name val="Arial"/>
      <family val="2"/>
    </font>
    <font>
      <b/>
      <sz val="11"/>
      <name val="Calibri"/>
      <family val="2"/>
      <scheme val="minor"/>
    </font>
    <font>
      <b/>
      <sz val="12"/>
      <color theme="1"/>
      <name val="Calibri"/>
      <family val="2"/>
      <scheme val="minor"/>
    </font>
    <font>
      <b/>
      <sz val="12"/>
      <name val="Calibri"/>
      <family val="2"/>
      <scheme val="minor"/>
    </font>
    <font>
      <sz val="10"/>
      <color rgb="FF000000"/>
      <name val="Times New Roman"/>
      <family val="1"/>
    </font>
    <font>
      <sz val="10"/>
      <color rgb="FF000000"/>
      <name val="Calibri"/>
      <family val="2"/>
      <scheme val="minor"/>
    </font>
    <font>
      <b/>
      <sz val="10"/>
      <color rgb="FF000000"/>
      <name val="Calibri"/>
      <family val="2"/>
      <scheme val="minor"/>
    </font>
    <font>
      <b/>
      <u/>
      <sz val="10"/>
      <color theme="1"/>
      <name val="Calibri"/>
      <family val="2"/>
      <scheme val="minor"/>
    </font>
    <font>
      <b/>
      <i/>
      <sz val="10"/>
      <color theme="1"/>
      <name val="Calibri"/>
      <family val="2"/>
      <scheme val="minor"/>
    </font>
    <font>
      <b/>
      <sz val="11"/>
      <color rgb="FF000000"/>
      <name val="Calibri"/>
      <family val="2"/>
      <scheme val="minor"/>
    </font>
    <font>
      <sz val="11"/>
      <name val="Calibri"/>
      <family val="2"/>
      <scheme val="minor"/>
    </font>
    <font>
      <sz val="10"/>
      <color indexed="8"/>
      <name val="Calibri"/>
      <family val="2"/>
      <scheme val="minor"/>
    </font>
    <font>
      <sz val="10"/>
      <color theme="1"/>
      <name val="Calibri"/>
      <family val="2"/>
    </font>
    <font>
      <sz val="8"/>
      <name val="Calibri"/>
      <family val="2"/>
      <scheme val="minor"/>
    </font>
    <font>
      <b/>
      <sz val="10"/>
      <color rgb="FF000000"/>
      <name val="Calibri"/>
      <family val="2"/>
    </font>
    <font>
      <sz val="10"/>
      <color rgb="FF000000"/>
      <name val="Calibri"/>
      <family val="2"/>
    </font>
    <font>
      <sz val="10"/>
      <name val="Helv"/>
      <family val="2"/>
    </font>
    <font>
      <b/>
      <sz val="10"/>
      <name val="Calibri"/>
      <family val="2"/>
    </font>
    <font>
      <sz val="10"/>
      <name val="Calibri"/>
      <family val="2"/>
    </font>
    <font>
      <b/>
      <u/>
      <sz val="10"/>
      <color rgb="FF000000"/>
      <name val="Calibri"/>
      <family val="2"/>
      <scheme val="minor"/>
    </font>
    <font>
      <u/>
      <sz val="10"/>
      <color rgb="FF000000"/>
      <name val="Calibri"/>
      <family val="2"/>
      <scheme val="minor"/>
    </font>
  </fonts>
  <fills count="16">
    <fill>
      <patternFill patternType="none"/>
    </fill>
    <fill>
      <patternFill patternType="gray125"/>
    </fill>
    <fill>
      <patternFill patternType="solid">
        <fgColor theme="8"/>
      </patternFill>
    </fill>
    <fill>
      <patternFill patternType="solid">
        <fgColor rgb="FF00B0F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8"/>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A4A4A4"/>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2">
    <xf numFmtId="0" fontId="0" fillId="0" borderId="0"/>
    <xf numFmtId="43" fontId="1" fillId="0" borderId="0" applyFont="0" applyFill="0" applyBorder="0" applyAlignment="0" applyProtection="0"/>
    <xf numFmtId="0" fontId="3" fillId="2" borderId="0" applyNumberFormat="0" applyBorder="0" applyAlignment="0" applyProtection="0"/>
    <xf numFmtId="0" fontId="6" fillId="0" borderId="0"/>
    <xf numFmtId="0" fontId="9" fillId="0" borderId="0"/>
    <xf numFmtId="0" fontId="13" fillId="0" borderId="0"/>
    <xf numFmtId="0" fontId="3" fillId="9" borderId="0" applyNumberFormat="0" applyBorder="0" applyAlignment="0" applyProtection="0"/>
    <xf numFmtId="0" fontId="9" fillId="0" borderId="0"/>
    <xf numFmtId="164" fontId="9" fillId="0" borderId="0" applyFont="0" applyFill="0" applyBorder="0" applyAlignment="0" applyProtection="0"/>
    <xf numFmtId="0" fontId="1" fillId="0" borderId="0"/>
    <xf numFmtId="0" fontId="9" fillId="0" borderId="0"/>
    <xf numFmtId="43" fontId="9"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21" fillId="0" borderId="0"/>
    <xf numFmtId="0" fontId="9" fillId="0" borderId="0"/>
    <xf numFmtId="0" fontId="1" fillId="0" borderId="0"/>
    <xf numFmtId="0" fontId="25" fillId="0" borderId="0"/>
    <xf numFmtId="164" fontId="1" fillId="0" borderId="0" applyFont="0" applyFill="0" applyBorder="0" applyAlignment="0" applyProtection="0"/>
    <xf numFmtId="164" fontId="1" fillId="0" borderId="0" applyFont="0" applyFill="0" applyBorder="0" applyAlignment="0" applyProtection="0"/>
    <xf numFmtId="0" fontId="9" fillId="0" borderId="0"/>
  </cellStyleXfs>
  <cellXfs count="272">
    <xf numFmtId="0" fontId="0" fillId="0" borderId="0" xfId="0"/>
    <xf numFmtId="165" fontId="4" fillId="4" borderId="1" xfId="1" applyNumberFormat="1" applyFont="1" applyFill="1" applyBorder="1" applyAlignment="1">
      <alignment horizontal="center" vertical="center" wrapText="1"/>
    </xf>
    <xf numFmtId="166" fontId="4" fillId="0" borderId="3"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166" fontId="5"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wrapText="1"/>
    </xf>
    <xf numFmtId="166" fontId="5" fillId="0" borderId="4"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166" fontId="5" fillId="0" borderId="5" xfId="0" applyNumberFormat="1" applyFont="1" applyBorder="1" applyAlignment="1">
      <alignment horizontal="center" vertical="center" wrapText="1"/>
    </xf>
    <xf numFmtId="4" fontId="5" fillId="0" borderId="5" xfId="0" applyNumberFormat="1" applyFont="1" applyBorder="1" applyAlignment="1">
      <alignment horizontal="right" vertical="center" wrapText="1"/>
    </xf>
    <xf numFmtId="166" fontId="5" fillId="0" borderId="6" xfId="0" applyNumberFormat="1" applyFont="1" applyBorder="1" applyAlignment="1" applyProtection="1">
      <alignment horizontal="center" vertical="center"/>
      <protection locked="0"/>
    </xf>
    <xf numFmtId="0" fontId="4" fillId="5" borderId="1" xfId="0" applyFont="1" applyFill="1" applyBorder="1" applyAlignment="1" applyProtection="1">
      <alignment horizontal="center" vertical="center" wrapText="1"/>
      <protection locked="0"/>
    </xf>
    <xf numFmtId="2" fontId="4" fillId="5" borderId="1" xfId="0" applyNumberFormat="1" applyFont="1" applyFill="1" applyBorder="1" applyAlignment="1" applyProtection="1">
      <alignment horizontal="left" vertical="center" wrapText="1"/>
      <protection locked="0"/>
    </xf>
    <xf numFmtId="0" fontId="4" fillId="5" borderId="1" xfId="3" applyFont="1" applyFill="1" applyBorder="1" applyAlignment="1">
      <alignment horizontal="center" vertical="center" wrapText="1"/>
    </xf>
    <xf numFmtId="166" fontId="4" fillId="5" borderId="1" xfId="3" applyNumberFormat="1" applyFont="1" applyFill="1" applyBorder="1" applyAlignment="1">
      <alignment horizontal="center" vertical="center" wrapText="1"/>
    </xf>
    <xf numFmtId="4" fontId="4" fillId="5" borderId="1" xfId="1" applyNumberFormat="1" applyFont="1" applyFill="1" applyBorder="1" applyAlignment="1" applyProtection="1">
      <alignment horizontal="right" vertical="center"/>
      <protection locked="0"/>
    </xf>
    <xf numFmtId="4" fontId="4" fillId="5" borderId="1" xfId="0" applyNumberFormat="1" applyFont="1" applyFill="1" applyBorder="1" applyAlignment="1">
      <alignment horizontal="right" vertical="center" wrapText="1"/>
    </xf>
    <xf numFmtId="166"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7" fillId="0" borderId="1" xfId="0" applyFont="1" applyBorder="1" applyAlignment="1">
      <alignment vertical="center" wrapText="1"/>
    </xf>
    <xf numFmtId="0" fontId="8" fillId="0" borderId="0" xfId="0" applyFont="1" applyAlignment="1">
      <alignment horizontal="center" vertical="center"/>
    </xf>
    <xf numFmtId="0" fontId="7" fillId="0" borderId="0" xfId="0" applyFont="1" applyAlignment="1">
      <alignment vertical="center"/>
    </xf>
    <xf numFmtId="166" fontId="5" fillId="0" borderId="7"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166" fontId="4" fillId="0" borderId="1" xfId="0" applyNumberFormat="1"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protection locked="0"/>
    </xf>
    <xf numFmtId="166" fontId="5" fillId="0" borderId="7" xfId="0" applyNumberFormat="1" applyFont="1" applyBorder="1" applyAlignment="1">
      <alignment horizontal="center" vertical="center"/>
    </xf>
    <xf numFmtId="166" fontId="5" fillId="0" borderId="1" xfId="0" applyNumberFormat="1" applyFont="1" applyBorder="1" applyAlignment="1" applyProtection="1">
      <alignment horizontal="center" vertical="center" wrapText="1"/>
      <protection locked="0"/>
    </xf>
    <xf numFmtId="166"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xf>
    <xf numFmtId="0" fontId="5" fillId="0" borderId="1" xfId="0" applyFont="1" applyBorder="1" applyAlignment="1" applyProtection="1">
      <alignment vertical="center" wrapText="1"/>
      <protection locked="0"/>
    </xf>
    <xf numFmtId="1" fontId="7" fillId="0" borderId="1" xfId="0" applyNumberFormat="1" applyFont="1" applyBorder="1" applyAlignment="1" applyProtection="1">
      <alignment horizontal="center" vertical="center"/>
      <protection locked="0"/>
    </xf>
    <xf numFmtId="1" fontId="7" fillId="0" borderId="1" xfId="0" applyNumberFormat="1" applyFont="1" applyBorder="1" applyAlignment="1">
      <alignment horizontal="center" vertical="center"/>
    </xf>
    <xf numFmtId="0" fontId="5" fillId="0" borderId="2" xfId="0" applyFont="1" applyBorder="1" applyAlignment="1" applyProtection="1">
      <alignment vertical="center" wrapText="1"/>
      <protection locked="0"/>
    </xf>
    <xf numFmtId="1" fontId="5" fillId="0" borderId="1" xfId="0" applyNumberFormat="1" applyFont="1" applyBorder="1" applyAlignment="1">
      <alignment horizontal="center" vertical="center" wrapText="1"/>
    </xf>
    <xf numFmtId="0" fontId="4" fillId="5" borderId="7" xfId="0" applyFont="1" applyFill="1" applyBorder="1" applyAlignment="1" applyProtection="1">
      <alignment horizontal="center" vertical="center" wrapText="1"/>
      <protection locked="0"/>
    </xf>
    <xf numFmtId="43" fontId="4" fillId="5" borderId="1" xfId="1" applyFont="1" applyFill="1" applyBorder="1" applyAlignment="1" applyProtection="1">
      <alignment horizontal="right" vertical="center"/>
      <protection locked="0"/>
    </xf>
    <xf numFmtId="43" fontId="5" fillId="0" borderId="1" xfId="1" applyFont="1" applyBorder="1" applyAlignment="1">
      <alignment horizontal="right" vertical="center" wrapText="1"/>
    </xf>
    <xf numFmtId="43" fontId="4" fillId="5" borderId="0" xfId="1" applyFont="1" applyFill="1" applyBorder="1" applyAlignment="1" applyProtection="1">
      <alignment horizontal="right" vertical="center"/>
      <protection locked="0"/>
    </xf>
    <xf numFmtId="0" fontId="5" fillId="0" borderId="1" xfId="0" applyFont="1" applyBorder="1" applyAlignment="1" applyProtection="1">
      <alignment horizontal="left" vertical="center" wrapText="1"/>
      <protection locked="0"/>
    </xf>
    <xf numFmtId="166" fontId="5" fillId="0" borderId="3" xfId="0" applyNumberFormat="1" applyFont="1" applyBorder="1" applyAlignment="1" applyProtection="1">
      <alignment horizontal="center" vertical="center"/>
      <protection locked="0"/>
    </xf>
    <xf numFmtId="0" fontId="7" fillId="0" borderId="1" xfId="0" applyFont="1" applyBorder="1" applyAlignment="1">
      <alignment horizontal="center" vertical="center" wrapText="1"/>
    </xf>
    <xf numFmtId="2" fontId="5" fillId="0" borderId="2" xfId="0" applyNumberFormat="1" applyFont="1" applyBorder="1" applyAlignment="1" applyProtection="1">
      <alignment horizontal="left" vertical="center" wrapText="1"/>
      <protection locked="0"/>
    </xf>
    <xf numFmtId="166" fontId="7" fillId="6"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166" fontId="5" fillId="0" borderId="1" xfId="4" applyNumberFormat="1"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vertical="center"/>
    </xf>
    <xf numFmtId="166" fontId="7" fillId="0" borderId="3" xfId="0" applyNumberFormat="1" applyFont="1" applyBorder="1" applyAlignment="1">
      <alignment horizontal="center" vertical="center"/>
    </xf>
    <xf numFmtId="43" fontId="4" fillId="5" borderId="1" xfId="1" applyFont="1" applyFill="1" applyBorder="1" applyAlignment="1">
      <alignment horizontal="right" vertical="center" wrapText="1"/>
    </xf>
    <xf numFmtId="43" fontId="7" fillId="0" borderId="1" xfId="1" applyFont="1" applyBorder="1" applyAlignment="1">
      <alignment horizontal="right" vertical="center"/>
    </xf>
    <xf numFmtId="43" fontId="7" fillId="0" borderId="1" xfId="1" applyFont="1" applyFill="1" applyBorder="1" applyAlignment="1">
      <alignment horizontal="right" vertical="center"/>
    </xf>
    <xf numFmtId="43" fontId="7" fillId="0" borderId="0" xfId="1" applyFont="1" applyFill="1" applyBorder="1" applyAlignment="1">
      <alignment horizontal="right" vertical="center" wrapText="1"/>
    </xf>
    <xf numFmtId="0" fontId="7" fillId="0" borderId="0" xfId="0" applyFont="1"/>
    <xf numFmtId="0" fontId="7" fillId="0" borderId="1" xfId="0" applyFont="1" applyBorder="1" applyAlignment="1">
      <alignment horizontal="center" vertical="center"/>
    </xf>
    <xf numFmtId="0" fontId="7" fillId="0" borderId="1" xfId="0" applyFont="1" applyBorder="1"/>
    <xf numFmtId="43" fontId="7" fillId="0" borderId="1" xfId="1" applyFont="1" applyBorder="1" applyAlignment="1">
      <alignment vertical="center"/>
    </xf>
    <xf numFmtId="0" fontId="5" fillId="0" borderId="0" xfId="0" applyFont="1" applyAlignment="1">
      <alignment vertical="center" wrapText="1"/>
    </xf>
    <xf numFmtId="0" fontId="7" fillId="0" borderId="0" xfId="0" applyFont="1" applyAlignment="1">
      <alignment horizontal="center" vertical="center"/>
    </xf>
    <xf numFmtId="0" fontId="11" fillId="7" borderId="1" xfId="0" applyFont="1" applyFill="1" applyBorder="1" applyAlignment="1">
      <alignment horizontal="center" vertical="center"/>
    </xf>
    <xf numFmtId="0" fontId="12" fillId="7" borderId="1" xfId="0" applyFont="1" applyFill="1" applyBorder="1" applyAlignment="1" applyProtection="1">
      <alignment horizontal="left" vertical="center" wrapText="1"/>
      <protection locked="0"/>
    </xf>
    <xf numFmtId="0" fontId="11" fillId="7" borderId="1" xfId="0" applyFont="1" applyFill="1" applyBorder="1"/>
    <xf numFmtId="4" fontId="11" fillId="7" borderId="1" xfId="0" applyNumberFormat="1" applyFont="1" applyFill="1" applyBorder="1"/>
    <xf numFmtId="0" fontId="14" fillId="0" borderId="0" xfId="5" applyFont="1" applyAlignment="1">
      <alignment horizontal="left" vertical="center" wrapText="1"/>
    </xf>
    <xf numFmtId="1" fontId="7" fillId="0" borderId="1" xfId="5" applyNumberFormat="1" applyFont="1" applyBorder="1" applyAlignment="1">
      <alignment horizontal="center" vertical="center" wrapText="1"/>
    </xf>
    <xf numFmtId="0" fontId="7" fillId="0" borderId="1" xfId="5" applyFont="1" applyBorder="1" applyAlignment="1">
      <alignment vertical="center" wrapText="1"/>
    </xf>
    <xf numFmtId="167" fontId="14" fillId="0" borderId="1" xfId="5" applyNumberFormat="1" applyFont="1" applyBorder="1" applyAlignment="1">
      <alignment horizontal="center" vertical="center" wrapText="1"/>
    </xf>
    <xf numFmtId="167" fontId="14" fillId="0" borderId="1" xfId="5" applyNumberFormat="1" applyFont="1" applyBorder="1" applyAlignment="1">
      <alignment horizontal="right" vertical="center" wrapText="1"/>
    </xf>
    <xf numFmtId="1" fontId="8" fillId="0" borderId="9" xfId="5" applyNumberFormat="1" applyFont="1" applyBorder="1" applyAlignment="1">
      <alignment horizontal="center" vertical="center" wrapText="1"/>
    </xf>
    <xf numFmtId="0" fontId="7" fillId="0" borderId="9" xfId="5" applyFont="1" applyBorder="1" applyAlignment="1">
      <alignment vertical="center" wrapText="1"/>
    </xf>
    <xf numFmtId="0" fontId="14" fillId="0" borderId="1" xfId="5" applyFont="1" applyBorder="1" applyAlignment="1">
      <alignment horizontal="center" vertical="center" wrapText="1"/>
    </xf>
    <xf numFmtId="0" fontId="14" fillId="0" borderId="1" xfId="5" applyFont="1" applyBorder="1" applyAlignment="1">
      <alignment horizontal="right" vertical="center" wrapText="1"/>
    </xf>
    <xf numFmtId="1" fontId="7" fillId="0" borderId="8" xfId="5" applyNumberFormat="1" applyFont="1" applyBorder="1" applyAlignment="1">
      <alignment horizontal="center" vertical="center" wrapText="1"/>
    </xf>
    <xf numFmtId="0" fontId="7" fillId="0" borderId="8" xfId="5" applyFont="1" applyBorder="1" applyAlignment="1">
      <alignment vertical="center" wrapText="1"/>
    </xf>
    <xf numFmtId="0" fontId="8" fillId="0" borderId="8" xfId="5" applyFont="1" applyBorder="1" applyAlignment="1">
      <alignment vertical="center" wrapText="1"/>
    </xf>
    <xf numFmtId="4" fontId="14" fillId="0" borderId="8" xfId="5" applyNumberFormat="1" applyFont="1" applyBorder="1" applyAlignment="1">
      <alignment horizontal="right" vertical="center" wrapText="1"/>
    </xf>
    <xf numFmtId="1" fontId="8" fillId="0" borderId="8" xfId="5" applyNumberFormat="1" applyFont="1" applyBorder="1" applyAlignment="1">
      <alignment horizontal="center" vertical="center" wrapText="1"/>
    </xf>
    <xf numFmtId="1" fontId="2" fillId="7" borderId="1" xfId="5" applyNumberFormat="1" applyFont="1" applyFill="1" applyBorder="1" applyAlignment="1">
      <alignment horizontal="center" vertical="center" wrapText="1"/>
    </xf>
    <xf numFmtId="0" fontId="2" fillId="7" borderId="1" xfId="5" applyFont="1" applyFill="1" applyBorder="1" applyAlignment="1">
      <alignment vertical="center" wrapText="1"/>
    </xf>
    <xf numFmtId="0" fontId="18" fillId="7" borderId="1" xfId="5" applyFont="1" applyFill="1" applyBorder="1" applyAlignment="1">
      <alignment horizontal="center" vertical="center" wrapText="1"/>
    </xf>
    <xf numFmtId="0" fontId="18" fillId="7" borderId="1" xfId="5" applyFont="1" applyFill="1" applyBorder="1" applyAlignment="1">
      <alignment horizontal="right" vertical="center" wrapText="1"/>
    </xf>
    <xf numFmtId="4" fontId="18" fillId="7" borderId="8" xfId="5" applyNumberFormat="1" applyFont="1" applyFill="1" applyBorder="1" applyAlignment="1">
      <alignment horizontal="right" vertical="center" wrapText="1"/>
    </xf>
    <xf numFmtId="1" fontId="7" fillId="0" borderId="0" xfId="5" applyNumberFormat="1" applyFont="1" applyAlignment="1">
      <alignment horizontal="center" vertical="center" wrapText="1"/>
    </xf>
    <xf numFmtId="0" fontId="7" fillId="0" borderId="0" xfId="5" applyFont="1" applyAlignment="1">
      <alignment horizontal="left" vertical="center" wrapText="1"/>
    </xf>
    <xf numFmtId="0" fontId="14" fillId="0" borderId="0" xfId="5" applyFont="1" applyAlignment="1">
      <alignment horizontal="center" vertical="center" wrapText="1"/>
    </xf>
    <xf numFmtId="0" fontId="14" fillId="0" borderId="0" xfId="5" applyFont="1" applyAlignment="1">
      <alignment horizontal="right" vertical="center" wrapText="1"/>
    </xf>
    <xf numFmtId="4" fontId="14" fillId="0" borderId="0" xfId="5" applyNumberFormat="1" applyFont="1" applyAlignment="1">
      <alignment horizontal="right" vertical="center" wrapText="1"/>
    </xf>
    <xf numFmtId="0" fontId="8" fillId="0" borderId="10" xfId="5" applyFont="1" applyBorder="1" applyAlignment="1">
      <alignment vertical="center" wrapText="1"/>
    </xf>
    <xf numFmtId="0" fontId="7" fillId="0" borderId="10" xfId="5" applyFont="1" applyBorder="1" applyAlignment="1">
      <alignment vertical="center" wrapText="1"/>
    </xf>
    <xf numFmtId="1" fontId="8" fillId="0" borderId="11" xfId="5" applyNumberFormat="1" applyFont="1" applyBorder="1" applyAlignment="1">
      <alignment horizontal="center" vertical="center" wrapText="1"/>
    </xf>
    <xf numFmtId="0" fontId="8" fillId="0" borderId="11" xfId="5" applyFont="1" applyBorder="1" applyAlignment="1">
      <alignment vertical="center" wrapText="1"/>
    </xf>
    <xf numFmtId="0" fontId="14" fillId="0" borderId="12" xfId="5" applyFont="1" applyBorder="1" applyAlignment="1">
      <alignment horizontal="center" vertical="center" wrapText="1"/>
    </xf>
    <xf numFmtId="0" fontId="14" fillId="0" borderId="12" xfId="5" applyFont="1" applyBorder="1" applyAlignment="1">
      <alignment horizontal="right" vertical="center" wrapText="1"/>
    </xf>
    <xf numFmtId="0" fontId="14" fillId="0" borderId="0" xfId="5" applyFont="1" applyAlignment="1">
      <alignment horizontal="left" vertical="top" wrapText="1"/>
    </xf>
    <xf numFmtId="0" fontId="14" fillId="0" borderId="0" xfId="5" applyFont="1" applyAlignment="1">
      <alignment horizontal="center" vertical="top" wrapText="1"/>
    </xf>
    <xf numFmtId="1" fontId="7" fillId="0" borderId="0" xfId="5" applyNumberFormat="1" applyFont="1" applyAlignment="1">
      <alignment horizontal="center" vertical="top" wrapText="1"/>
    </xf>
    <xf numFmtId="0" fontId="7" fillId="0" borderId="0" xfId="5" applyFont="1" applyAlignment="1">
      <alignment horizontal="left" vertical="top" wrapText="1"/>
    </xf>
    <xf numFmtId="0" fontId="14" fillId="0" borderId="2" xfId="5" applyFont="1" applyBorder="1" applyAlignment="1">
      <alignment horizontal="right" vertical="center" wrapText="1"/>
    </xf>
    <xf numFmtId="4" fontId="14" fillId="0" borderId="1" xfId="5" applyNumberFormat="1" applyFont="1" applyBorder="1" applyAlignment="1">
      <alignment horizontal="right" vertical="center" wrapText="1"/>
    </xf>
    <xf numFmtId="165" fontId="4" fillId="4" borderId="1" xfId="8" applyNumberFormat="1" applyFont="1" applyFill="1" applyBorder="1" applyAlignment="1">
      <alignment horizontal="center" vertical="center" wrapText="1"/>
    </xf>
    <xf numFmtId="4" fontId="5" fillId="0" borderId="1" xfId="8" applyNumberFormat="1" applyFont="1" applyFill="1" applyBorder="1" applyAlignment="1" applyProtection="1">
      <alignment horizontal="right" vertical="center"/>
      <protection locked="0"/>
    </xf>
    <xf numFmtId="4" fontId="5" fillId="0" borderId="1" xfId="7" applyNumberFormat="1" applyFont="1" applyBorder="1" applyAlignment="1">
      <alignment horizontal="right" vertical="center" wrapText="1"/>
    </xf>
    <xf numFmtId="0" fontId="9" fillId="0" borderId="0" xfId="7"/>
    <xf numFmtId="0" fontId="9" fillId="0" borderId="0" xfId="7" applyAlignment="1">
      <alignment vertical="center" wrapText="1"/>
    </xf>
    <xf numFmtId="2" fontId="19" fillId="0" borderId="5" xfId="10" applyNumberFormat="1" applyFont="1" applyBorder="1" applyAlignment="1">
      <alignment horizontal="left" vertical="center" wrapText="1"/>
    </xf>
    <xf numFmtId="0" fontId="9" fillId="0" borderId="0" xfId="10" applyAlignment="1">
      <alignment vertical="center" wrapText="1"/>
    </xf>
    <xf numFmtId="4" fontId="5" fillId="0" borderId="1" xfId="10" applyNumberFormat="1" applyFont="1" applyBorder="1" applyAlignment="1">
      <alignment horizontal="right" vertical="center" wrapText="1"/>
    </xf>
    <xf numFmtId="0" fontId="1" fillId="0" borderId="1" xfId="9" applyBorder="1" applyAlignment="1">
      <alignment horizontal="center" vertical="center"/>
    </xf>
    <xf numFmtId="2" fontId="19" fillId="0" borderId="5" xfId="10" applyNumberFormat="1" applyFont="1" applyBorder="1" applyAlignment="1">
      <alignment horizontal="left" vertical="top" wrapText="1"/>
    </xf>
    <xf numFmtId="0" fontId="1" fillId="0" borderId="0" xfId="9"/>
    <xf numFmtId="0" fontId="1" fillId="0" borderId="1" xfId="9" applyBorder="1" applyAlignment="1">
      <alignment horizontal="right" vertical="center"/>
    </xf>
    <xf numFmtId="167" fontId="14" fillId="0" borderId="5" xfId="5" applyNumberFormat="1" applyFont="1" applyBorder="1" applyAlignment="1">
      <alignment horizontal="center" vertical="center" wrapText="1"/>
    </xf>
    <xf numFmtId="1" fontId="8" fillId="0" borderId="1" xfId="5" applyNumberFormat="1" applyFont="1" applyBorder="1" applyAlignment="1">
      <alignment horizontal="center" vertical="center" wrapText="1"/>
    </xf>
    <xf numFmtId="167" fontId="14" fillId="0" borderId="2" xfId="5" applyNumberFormat="1" applyFont="1" applyBorder="1" applyAlignment="1">
      <alignment horizontal="right" vertical="center" wrapText="1"/>
    </xf>
    <xf numFmtId="0" fontId="14" fillId="0" borderId="15" xfId="5" applyFont="1" applyBorder="1" applyAlignment="1">
      <alignment horizontal="right" vertical="center" wrapText="1"/>
    </xf>
    <xf numFmtId="4" fontId="18" fillId="7" borderId="1" xfId="5" applyNumberFormat="1" applyFont="1" applyFill="1" applyBorder="1" applyAlignment="1">
      <alignment horizontal="right" vertical="center" wrapText="1"/>
    </xf>
    <xf numFmtId="1" fontId="8" fillId="12" borderId="1" xfId="0" applyNumberFormat="1" applyFont="1" applyFill="1" applyBorder="1" applyAlignment="1">
      <alignment horizontal="center" vertical="center"/>
    </xf>
    <xf numFmtId="0" fontId="7" fillId="0" borderId="1" xfId="0" applyFont="1" applyBorder="1" applyAlignment="1">
      <alignment horizontal="left" vertical="center"/>
    </xf>
    <xf numFmtId="1" fontId="7" fillId="0" borderId="1" xfId="0" applyNumberFormat="1" applyFont="1" applyBorder="1" applyAlignment="1">
      <alignment horizontal="right" vertical="center"/>
    </xf>
    <xf numFmtId="2" fontId="7" fillId="0" borderId="1" xfId="0" applyNumberFormat="1" applyFont="1" applyBorder="1" applyAlignment="1">
      <alignment horizontal="right" vertical="center"/>
    </xf>
    <xf numFmtId="0" fontId="20" fillId="0" borderId="1" xfId="0" applyFont="1" applyBorder="1" applyAlignment="1">
      <alignment vertical="center" wrapText="1"/>
    </xf>
    <xf numFmtId="1" fontId="7" fillId="0" borderId="1" xfId="0" applyNumberFormat="1" applyFont="1" applyBorder="1" applyAlignment="1">
      <alignment horizontal="center" vertical="center" wrapText="1"/>
    </xf>
    <xf numFmtId="1" fontId="7" fillId="0" borderId="1" xfId="0" applyNumberFormat="1" applyFont="1" applyBorder="1" applyAlignment="1">
      <alignment horizontal="right" vertical="center" wrapText="1"/>
    </xf>
    <xf numFmtId="0" fontId="5" fillId="6" borderId="1" xfId="16"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1" xfId="0" applyFont="1" applyFill="1" applyBorder="1" applyAlignment="1">
      <alignment wrapText="1"/>
    </xf>
    <xf numFmtId="1" fontId="7" fillId="6" borderId="1" xfId="0" applyNumberFormat="1" applyFont="1" applyFill="1" applyBorder="1" applyAlignment="1">
      <alignment horizontal="center" vertical="center"/>
    </xf>
    <xf numFmtId="1" fontId="7" fillId="6" borderId="1" xfId="0" applyNumberFormat="1" applyFont="1" applyFill="1" applyBorder="1" applyAlignment="1">
      <alignment horizontal="right" vertical="center"/>
    </xf>
    <xf numFmtId="2" fontId="7" fillId="6" borderId="1" xfId="0" applyNumberFormat="1" applyFont="1" applyFill="1" applyBorder="1" applyAlignment="1">
      <alignment horizontal="right" vertical="center"/>
    </xf>
    <xf numFmtId="0" fontId="20" fillId="6" borderId="1" xfId="0" applyFont="1" applyFill="1" applyBorder="1" applyAlignment="1">
      <alignment vertical="center" wrapText="1"/>
    </xf>
    <xf numFmtId="0" fontId="7" fillId="10" borderId="1" xfId="0" applyFont="1" applyFill="1" applyBorder="1" applyAlignment="1">
      <alignment horizontal="center" vertical="center"/>
    </xf>
    <xf numFmtId="0" fontId="8" fillId="10" borderId="1" xfId="0" applyFont="1" applyFill="1" applyBorder="1" applyAlignment="1">
      <alignment horizontal="center" vertical="center"/>
    </xf>
    <xf numFmtId="2" fontId="8" fillId="10" borderId="1" xfId="0" applyNumberFormat="1" applyFont="1" applyFill="1" applyBorder="1" applyAlignment="1">
      <alignment horizontal="right" vertical="center"/>
    </xf>
    <xf numFmtId="0" fontId="5" fillId="0" borderId="1" xfId="5" applyFont="1" applyBorder="1" applyAlignment="1">
      <alignment horizontal="center" vertical="center" wrapText="1"/>
    </xf>
    <xf numFmtId="0" fontId="5" fillId="0" borderId="5" xfId="5" applyFont="1" applyBorder="1" applyAlignment="1">
      <alignment horizontal="center" vertical="center" wrapText="1"/>
    </xf>
    <xf numFmtId="0" fontId="7" fillId="0" borderId="0" xfId="0" applyFont="1" applyAlignment="1">
      <alignment horizontal="right" vertical="center"/>
    </xf>
    <xf numFmtId="166" fontId="7" fillId="0" borderId="1" xfId="0" applyNumberFormat="1" applyFont="1" applyBorder="1" applyAlignment="1">
      <alignment horizontal="right" vertical="center"/>
    </xf>
    <xf numFmtId="43" fontId="7" fillId="0" borderId="1" xfId="1" applyFont="1" applyFill="1" applyBorder="1" applyAlignment="1">
      <alignment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7" fillId="0" borderId="0" xfId="0" applyFont="1" applyAlignment="1">
      <alignment horizontal="justify" vertical="center"/>
    </xf>
    <xf numFmtId="0" fontId="7" fillId="0" borderId="1" xfId="0" applyFont="1" applyBorder="1" applyAlignment="1">
      <alignment vertical="center"/>
    </xf>
    <xf numFmtId="165" fontId="4" fillId="4" borderId="1" xfId="8" applyNumberFormat="1" applyFont="1" applyFill="1" applyBorder="1" applyAlignment="1">
      <alignment horizontal="right" vertical="center" wrapText="1"/>
    </xf>
    <xf numFmtId="0" fontId="7" fillId="0" borderId="12" xfId="0" applyFont="1" applyBorder="1" applyAlignment="1">
      <alignment horizontal="justify" vertical="center" wrapText="1"/>
    </xf>
    <xf numFmtId="0" fontId="7" fillId="0" borderId="12" xfId="0" applyFont="1" applyBorder="1" applyAlignment="1">
      <alignment horizontal="center" vertical="center"/>
    </xf>
    <xf numFmtId="0" fontId="7" fillId="0" borderId="13" xfId="0" applyFont="1" applyBorder="1" applyAlignment="1">
      <alignment horizontal="justify" vertical="center" wrapText="1"/>
    </xf>
    <xf numFmtId="0" fontId="7" fillId="0" borderId="0" xfId="0" applyFont="1" applyAlignment="1">
      <alignment horizontal="justify" vertical="center" wrapText="1"/>
    </xf>
    <xf numFmtId="0" fontId="9" fillId="0" borderId="0" xfId="7" applyAlignment="1">
      <alignment vertical="center"/>
    </xf>
    <xf numFmtId="0" fontId="7" fillId="0" borderId="13" xfId="0" applyFont="1" applyBorder="1" applyAlignment="1">
      <alignment horizontal="center" vertical="center"/>
    </xf>
    <xf numFmtId="1" fontId="8" fillId="0" borderId="14" xfId="5" applyNumberFormat="1" applyFont="1" applyBorder="1" applyAlignment="1">
      <alignment horizontal="center" vertical="center" wrapText="1"/>
    </xf>
    <xf numFmtId="1" fontId="8" fillId="13" borderId="9" xfId="5" applyNumberFormat="1" applyFont="1" applyFill="1" applyBorder="1" applyAlignment="1">
      <alignment horizontal="center" vertical="center" wrapText="1"/>
    </xf>
    <xf numFmtId="0" fontId="8" fillId="13" borderId="9" xfId="5" applyFont="1" applyFill="1" applyBorder="1" applyAlignment="1">
      <alignment vertical="center" wrapText="1"/>
    </xf>
    <xf numFmtId="0" fontId="4" fillId="13" borderId="5" xfId="5" applyFont="1" applyFill="1" applyBorder="1" applyAlignment="1">
      <alignment horizontal="center" vertical="center" wrapText="1"/>
    </xf>
    <xf numFmtId="167" fontId="15" fillId="13" borderId="5" xfId="5" applyNumberFormat="1" applyFont="1" applyFill="1" applyBorder="1" applyAlignment="1">
      <alignment horizontal="center" vertical="center" wrapText="1"/>
    </xf>
    <xf numFmtId="0" fontId="15" fillId="13" borderId="5" xfId="5" applyFont="1" applyFill="1" applyBorder="1" applyAlignment="1">
      <alignment horizontal="center" vertical="center" wrapText="1"/>
    </xf>
    <xf numFmtId="4" fontId="4" fillId="13" borderId="1" xfId="7" applyNumberFormat="1" applyFont="1" applyFill="1" applyBorder="1" applyAlignment="1">
      <alignment horizontal="right" vertical="center" wrapText="1"/>
    </xf>
    <xf numFmtId="0" fontId="4" fillId="0" borderId="1" xfId="5" applyFont="1" applyBorder="1" applyAlignment="1">
      <alignment horizontal="center" vertical="center" wrapText="1"/>
    </xf>
    <xf numFmtId="0" fontId="14" fillId="0" borderId="1" xfId="5" applyFont="1" applyBorder="1" applyAlignment="1">
      <alignment horizontal="left" vertical="center" wrapText="1"/>
    </xf>
    <xf numFmtId="2" fontId="7" fillId="0" borderId="9" xfId="5" applyNumberFormat="1" applyFont="1" applyBorder="1" applyAlignment="1">
      <alignment horizontal="right" vertical="center" wrapText="1"/>
    </xf>
    <xf numFmtId="0" fontId="0" fillId="13" borderId="0" xfId="0" applyFill="1" applyAlignment="1">
      <alignment vertical="center"/>
    </xf>
    <xf numFmtId="0" fontId="2" fillId="13" borderId="1" xfId="0" applyFont="1" applyFill="1" applyBorder="1" applyAlignment="1">
      <alignment horizontal="center" vertical="center"/>
    </xf>
    <xf numFmtId="0" fontId="2" fillId="13" borderId="1" xfId="0" applyFont="1" applyFill="1" applyBorder="1" applyAlignment="1">
      <alignment vertical="center"/>
    </xf>
    <xf numFmtId="4" fontId="10" fillId="13" borderId="1" xfId="7" applyNumberFormat="1" applyFont="1" applyFill="1" applyBorder="1" applyAlignment="1">
      <alignment horizontal="right" vertical="center" wrapText="1"/>
    </xf>
    <xf numFmtId="0" fontId="0" fillId="13" borderId="1" xfId="0" applyFill="1" applyBorder="1" applyAlignment="1">
      <alignment vertical="center"/>
    </xf>
    <xf numFmtId="4" fontId="5" fillId="0" borderId="5" xfId="7" applyNumberFormat="1" applyFont="1" applyBorder="1" applyAlignment="1">
      <alignment horizontal="right" vertical="center" wrapText="1"/>
    </xf>
    <xf numFmtId="1" fontId="8" fillId="12" borderId="1" xfId="5" applyNumberFormat="1" applyFont="1" applyFill="1" applyBorder="1" applyAlignment="1">
      <alignment horizontal="center" vertical="center" wrapText="1"/>
    </xf>
    <xf numFmtId="0" fontId="8" fillId="12" borderId="1" xfId="5" applyFont="1" applyFill="1" applyBorder="1" applyAlignment="1">
      <alignment vertical="center" wrapText="1"/>
    </xf>
    <xf numFmtId="0" fontId="4" fillId="12" borderId="1" xfId="5" applyFont="1" applyFill="1" applyBorder="1" applyAlignment="1">
      <alignment horizontal="center" vertical="center" wrapText="1"/>
    </xf>
    <xf numFmtId="167" fontId="15" fillId="12" borderId="1" xfId="5" applyNumberFormat="1" applyFont="1" applyFill="1" applyBorder="1" applyAlignment="1">
      <alignment horizontal="center" vertical="center" wrapText="1"/>
    </xf>
    <xf numFmtId="4" fontId="4" fillId="12" borderId="1" xfId="7" applyNumberFormat="1" applyFont="1" applyFill="1" applyBorder="1" applyAlignment="1">
      <alignment horizontal="right" vertical="center" wrapText="1"/>
    </xf>
    <xf numFmtId="0" fontId="8" fillId="0" borderId="1" xfId="5" applyFont="1" applyBorder="1" applyAlignment="1">
      <alignment vertical="center" wrapText="1"/>
    </xf>
    <xf numFmtId="0" fontId="8" fillId="0" borderId="12" xfId="0" applyFont="1" applyBorder="1" applyAlignment="1">
      <alignment horizontal="justify" vertical="center" wrapText="1"/>
    </xf>
    <xf numFmtId="166" fontId="5" fillId="0" borderId="7" xfId="17" applyNumberFormat="1" applyFont="1" applyBorder="1" applyAlignment="1">
      <alignment horizontal="center" vertical="center"/>
    </xf>
    <xf numFmtId="0" fontId="5" fillId="0" borderId="2" xfId="17" applyFont="1" applyBorder="1" applyAlignment="1" applyProtection="1">
      <alignment horizontal="left" vertical="center" wrapText="1"/>
      <protection locked="0"/>
    </xf>
    <xf numFmtId="0" fontId="5" fillId="0" borderId="1" xfId="17" applyFont="1" applyBorder="1" applyAlignment="1" applyProtection="1">
      <alignment horizontal="center" vertical="center" wrapText="1"/>
      <protection locked="0"/>
    </xf>
    <xf numFmtId="166" fontId="5" fillId="0" borderId="1" xfId="17" applyNumberFormat="1" applyFont="1" applyBorder="1" applyAlignment="1">
      <alignment horizontal="center" vertical="center" wrapText="1"/>
    </xf>
    <xf numFmtId="4" fontId="5" fillId="0" borderId="1" xfId="17" applyNumberFormat="1" applyFont="1" applyBorder="1" applyAlignment="1">
      <alignment horizontal="right" vertical="center" wrapText="1"/>
    </xf>
    <xf numFmtId="0" fontId="7" fillId="0" borderId="0" xfId="17" applyFont="1" applyAlignment="1">
      <alignment vertical="center"/>
    </xf>
    <xf numFmtId="166" fontId="5" fillId="0" borderId="7" xfId="17" applyNumberFormat="1" applyFont="1" applyBorder="1" applyAlignment="1" applyProtection="1">
      <alignment horizontal="center" vertical="center"/>
      <protection locked="0"/>
    </xf>
    <xf numFmtId="1" fontId="5" fillId="0" borderId="1" xfId="17" applyNumberFormat="1" applyFont="1" applyBorder="1" applyAlignment="1">
      <alignment horizontal="center" vertical="center" wrapText="1"/>
    </xf>
    <xf numFmtId="4" fontId="7" fillId="0" borderId="1" xfId="17" applyNumberFormat="1" applyFont="1" applyBorder="1" applyAlignment="1">
      <alignment horizontal="right" vertical="center"/>
    </xf>
    <xf numFmtId="0" fontId="7" fillId="0" borderId="1" xfId="17" applyFont="1" applyBorder="1" applyAlignment="1" applyProtection="1">
      <alignment horizontal="center" vertical="center"/>
      <protection locked="0"/>
    </xf>
    <xf numFmtId="4" fontId="7" fillId="0" borderId="1" xfId="19" applyNumberFormat="1" applyFont="1" applyFill="1" applyBorder="1" applyAlignment="1">
      <alignment horizontal="right" vertical="center"/>
    </xf>
    <xf numFmtId="0" fontId="8" fillId="0" borderId="0" xfId="17" applyFont="1" applyAlignment="1">
      <alignment vertical="center"/>
    </xf>
    <xf numFmtId="166" fontId="4" fillId="0" borderId="7" xfId="0" applyNumberFormat="1" applyFont="1" applyBorder="1" applyAlignment="1" applyProtection="1">
      <alignment horizontal="center" vertical="center"/>
      <protection locked="0"/>
    </xf>
    <xf numFmtId="166" fontId="5" fillId="0" borderId="7" xfId="0" applyNumberFormat="1" applyFont="1" applyBorder="1" applyAlignment="1" applyProtection="1">
      <alignment horizontal="right" vertical="center"/>
      <protection locked="0"/>
    </xf>
    <xf numFmtId="166" fontId="7" fillId="0" borderId="3" xfId="0" applyNumberFormat="1" applyFont="1" applyBorder="1" applyAlignment="1">
      <alignment horizontal="right" vertical="center"/>
    </xf>
    <xf numFmtId="0" fontId="27" fillId="0" borderId="2" xfId="17" applyFont="1" applyBorder="1" applyAlignment="1" applyProtection="1">
      <alignment horizontal="left" vertical="center" wrapText="1"/>
      <protection locked="0"/>
    </xf>
    <xf numFmtId="164" fontId="5" fillId="0" borderId="1" xfId="20" applyFont="1" applyFill="1" applyBorder="1" applyAlignment="1" applyProtection="1">
      <alignment horizontal="center" vertical="center"/>
      <protection locked="0"/>
    </xf>
    <xf numFmtId="164" fontId="5" fillId="0" borderId="5" xfId="20" applyFont="1" applyFill="1" applyBorder="1" applyAlignment="1" applyProtection="1">
      <alignment horizontal="center" vertical="center"/>
      <protection locked="0"/>
    </xf>
    <xf numFmtId="164" fontId="5" fillId="0" borderId="0" xfId="20" applyFont="1" applyFill="1" applyBorder="1" applyAlignment="1" applyProtection="1">
      <alignment horizontal="center" vertical="center"/>
      <protection locked="0"/>
    </xf>
    <xf numFmtId="0" fontId="28" fillId="0" borderId="1" xfId="0" applyFont="1" applyBorder="1" applyAlignment="1" applyProtection="1">
      <alignment horizontal="left" vertical="center" wrapText="1"/>
      <protection locked="0"/>
    </xf>
    <xf numFmtId="2" fontId="5" fillId="0" borderId="1" xfId="4" applyNumberFormat="1" applyFont="1" applyBorder="1" applyAlignment="1" applyProtection="1">
      <alignment horizontal="center" vertical="center" wrapText="1"/>
      <protection locked="0"/>
    </xf>
    <xf numFmtId="1" fontId="5" fillId="0" borderId="1" xfId="0" applyNumberFormat="1" applyFont="1" applyBorder="1" applyAlignment="1" applyProtection="1">
      <alignment horizontal="center" vertical="center" wrapText="1"/>
      <protection locked="0"/>
    </xf>
    <xf numFmtId="2" fontId="5" fillId="0" borderId="1" xfId="4" applyNumberFormat="1" applyFont="1" applyBorder="1" applyAlignment="1">
      <alignment horizontal="center" vertical="center" wrapText="1"/>
    </xf>
    <xf numFmtId="2" fontId="5" fillId="0" borderId="1" xfId="4" applyNumberFormat="1" applyFont="1" applyBorder="1" applyAlignment="1">
      <alignment vertical="center" wrapText="1"/>
    </xf>
    <xf numFmtId="4" fontId="5" fillId="0" borderId="1" xfId="20" applyNumberFormat="1" applyFont="1" applyFill="1" applyBorder="1" applyAlignment="1" applyProtection="1">
      <alignment horizontal="right" vertical="center"/>
      <protection locked="0"/>
    </xf>
    <xf numFmtId="166" fontId="4" fillId="14" borderId="1" xfId="4" applyNumberFormat="1" applyFont="1" applyFill="1" applyBorder="1" applyAlignment="1">
      <alignment horizontal="center" vertical="center" wrapText="1"/>
    </xf>
    <xf numFmtId="2" fontId="4" fillId="14" borderId="1" xfId="4" applyNumberFormat="1" applyFont="1" applyFill="1" applyBorder="1" applyAlignment="1">
      <alignment vertical="center" wrapText="1"/>
    </xf>
    <xf numFmtId="2" fontId="4" fillId="14" borderId="1" xfId="4" applyNumberFormat="1" applyFont="1" applyFill="1" applyBorder="1" applyAlignment="1">
      <alignment horizontal="center" vertical="center" wrapText="1"/>
    </xf>
    <xf numFmtId="4" fontId="4" fillId="14" borderId="1" xfId="4" applyNumberFormat="1" applyFont="1" applyFill="1" applyBorder="1" applyAlignment="1">
      <alignment horizontal="right" vertical="center" wrapText="1"/>
    </xf>
    <xf numFmtId="164" fontId="4" fillId="0" borderId="1" xfId="20" applyFont="1" applyFill="1" applyBorder="1" applyAlignment="1">
      <alignment horizontal="center" vertical="center" wrapText="1"/>
    </xf>
    <xf numFmtId="166" fontId="4" fillId="0" borderId="1" xfId="20" applyNumberFormat="1" applyFont="1" applyFill="1" applyBorder="1" applyAlignment="1">
      <alignment horizontal="center" vertical="center" wrapText="1"/>
    </xf>
    <xf numFmtId="4" fontId="4" fillId="0" borderId="1" xfId="20" applyNumberFormat="1" applyFont="1" applyFill="1" applyBorder="1" applyAlignment="1">
      <alignment horizontal="right" vertical="center" wrapText="1"/>
    </xf>
    <xf numFmtId="164" fontId="5" fillId="0" borderId="0" xfId="20" applyFont="1" applyFill="1" applyBorder="1" applyAlignment="1" applyProtection="1">
      <alignment horizontal="center" vertical="center" wrapText="1"/>
      <protection locked="0"/>
    </xf>
    <xf numFmtId="0" fontId="5" fillId="0" borderId="1" xfId="0" applyFont="1" applyBorder="1" applyAlignment="1">
      <alignment vertical="center" wrapText="1"/>
    </xf>
    <xf numFmtId="166" fontId="4" fillId="4" borderId="1" xfId="4" applyNumberFormat="1" applyFont="1" applyFill="1" applyBorder="1" applyAlignment="1">
      <alignment horizontal="center" vertical="center" wrapText="1"/>
    </xf>
    <xf numFmtId="2" fontId="4" fillId="4" borderId="1" xfId="4" applyNumberFormat="1" applyFont="1" applyFill="1" applyBorder="1" applyAlignment="1">
      <alignment vertical="center" wrapText="1"/>
    </xf>
    <xf numFmtId="2" fontId="4" fillId="4" borderId="1" xfId="4" applyNumberFormat="1" applyFont="1" applyFill="1" applyBorder="1" applyAlignment="1">
      <alignment horizontal="center" vertical="center" wrapText="1"/>
    </xf>
    <xf numFmtId="4" fontId="4" fillId="4" borderId="1" xfId="4" applyNumberFormat="1" applyFont="1" applyFill="1" applyBorder="1" applyAlignment="1">
      <alignment horizontal="right" vertical="center" wrapText="1"/>
    </xf>
    <xf numFmtId="166" fontId="7" fillId="0" borderId="8" xfId="5" applyNumberFormat="1" applyFont="1" applyBorder="1" applyAlignment="1">
      <alignment horizontal="center" vertical="center" wrapText="1"/>
    </xf>
    <xf numFmtId="166" fontId="4" fillId="0" borderId="1" xfId="4" applyNumberFormat="1" applyFont="1" applyBorder="1" applyAlignment="1">
      <alignment horizontal="center" vertical="center" wrapText="1"/>
    </xf>
    <xf numFmtId="2" fontId="4" fillId="0" borderId="1" xfId="4" applyNumberFormat="1" applyFont="1" applyBorder="1" applyAlignment="1">
      <alignment vertical="center" wrapText="1"/>
    </xf>
    <xf numFmtId="4" fontId="5" fillId="0" borderId="1" xfId="4" applyNumberFormat="1" applyFont="1" applyBorder="1" applyAlignment="1">
      <alignment horizontal="right" vertical="center" wrapText="1"/>
    </xf>
    <xf numFmtId="1" fontId="7" fillId="0" borderId="8" xfId="5" applyNumberFormat="1" applyFont="1" applyBorder="1" applyAlignment="1">
      <alignment horizontal="right" vertical="center" wrapText="1"/>
    </xf>
    <xf numFmtId="166" fontId="7" fillId="0" borderId="8" xfId="5" applyNumberFormat="1" applyFont="1" applyBorder="1" applyAlignment="1">
      <alignment horizontal="right" vertical="center" wrapText="1"/>
    </xf>
    <xf numFmtId="166" fontId="8" fillId="0" borderId="10" xfId="5" applyNumberFormat="1" applyFont="1" applyBorder="1" applyAlignment="1">
      <alignment horizontal="center" vertical="center" wrapText="1"/>
    </xf>
    <xf numFmtId="166" fontId="7" fillId="0" borderId="10" xfId="5" applyNumberFormat="1" applyFont="1" applyBorder="1" applyAlignment="1">
      <alignment horizontal="center" vertical="center" wrapText="1"/>
    </xf>
    <xf numFmtId="2" fontId="7" fillId="0" borderId="8" xfId="5" applyNumberFormat="1" applyFont="1" applyBorder="1" applyAlignment="1">
      <alignment horizontal="center" vertical="center" wrapText="1"/>
    </xf>
    <xf numFmtId="166" fontId="7" fillId="0" borderId="9" xfId="5" applyNumberFormat="1" applyFont="1" applyBorder="1" applyAlignment="1">
      <alignment horizontal="right" vertical="center" wrapText="1"/>
    </xf>
    <xf numFmtId="166" fontId="26" fillId="15" borderId="1" xfId="21" applyNumberFormat="1" applyFont="1" applyFill="1" applyBorder="1" applyAlignment="1" applyProtection="1">
      <alignment horizontal="center" vertical="center" wrapText="1"/>
      <protection locked="0"/>
    </xf>
    <xf numFmtId="2" fontId="26" fillId="15" borderId="1" xfId="21" applyNumberFormat="1" applyFont="1" applyFill="1" applyBorder="1" applyAlignment="1" applyProtection="1">
      <alignment vertical="center" wrapText="1"/>
      <protection locked="0"/>
    </xf>
    <xf numFmtId="164" fontId="26" fillId="15" borderId="1" xfId="20" applyFont="1" applyFill="1" applyBorder="1" applyAlignment="1" applyProtection="1">
      <alignment horizontal="center" vertical="center" wrapText="1"/>
      <protection locked="0"/>
    </xf>
    <xf numFmtId="164" fontId="27" fillId="0" borderId="0" xfId="20" applyFont="1" applyFill="1" applyBorder="1" applyAlignment="1" applyProtection="1">
      <alignment horizontal="center" vertical="center" wrapText="1"/>
      <protection locked="0"/>
    </xf>
    <xf numFmtId="1" fontId="27" fillId="0" borderId="1" xfId="21" applyNumberFormat="1" applyFont="1" applyBorder="1" applyAlignment="1" applyProtection="1">
      <alignment horizontal="right" vertical="center" wrapText="1"/>
      <protection locked="0"/>
    </xf>
    <xf numFmtId="2" fontId="27" fillId="0" borderId="1" xfId="21" applyNumberFormat="1" applyFont="1" applyBorder="1" applyAlignment="1" applyProtection="1">
      <alignment vertical="center" wrapText="1"/>
      <protection locked="0"/>
    </xf>
    <xf numFmtId="164" fontId="26" fillId="0" borderId="1" xfId="20" applyFont="1" applyFill="1" applyBorder="1" applyAlignment="1" applyProtection="1">
      <alignment horizontal="center" vertical="center" wrapText="1"/>
      <protection locked="0"/>
    </xf>
    <xf numFmtId="164" fontId="26" fillId="0" borderId="1" xfId="20" applyFont="1" applyBorder="1" applyAlignment="1" applyProtection="1">
      <alignment horizontal="center" vertical="center" wrapText="1"/>
      <protection locked="0"/>
    </xf>
    <xf numFmtId="164" fontId="27" fillId="0" borderId="0" xfId="20" applyFont="1" applyFill="1" applyBorder="1" applyAlignment="1" applyProtection="1">
      <alignment horizontal="center" vertical="center"/>
      <protection locked="0"/>
    </xf>
    <xf numFmtId="2" fontId="27" fillId="0" borderId="1" xfId="21" applyNumberFormat="1" applyFont="1" applyBorder="1" applyAlignment="1" applyProtection="1">
      <alignment horizontal="center" vertical="center" wrapText="1"/>
      <protection locked="0"/>
    </xf>
    <xf numFmtId="0" fontId="27" fillId="0" borderId="1" xfId="0" applyFont="1" applyBorder="1" applyAlignment="1" applyProtection="1">
      <alignment horizontal="left" vertical="top" wrapText="1"/>
      <protection locked="0"/>
    </xf>
    <xf numFmtId="166" fontId="26" fillId="13" borderId="1" xfId="21" applyNumberFormat="1" applyFont="1" applyFill="1" applyBorder="1" applyAlignment="1" applyProtection="1">
      <alignment horizontal="center" vertical="center" wrapText="1"/>
      <protection locked="0"/>
    </xf>
    <xf numFmtId="2" fontId="26" fillId="13" borderId="1" xfId="21" applyNumberFormat="1" applyFont="1" applyFill="1" applyBorder="1" applyAlignment="1" applyProtection="1">
      <alignment vertical="center" wrapText="1"/>
      <protection locked="0"/>
    </xf>
    <xf numFmtId="164" fontId="26" fillId="13" borderId="1" xfId="20" applyFont="1" applyFill="1" applyBorder="1" applyAlignment="1" applyProtection="1">
      <alignment horizontal="center" vertical="center" wrapText="1"/>
      <protection locked="0"/>
    </xf>
    <xf numFmtId="0" fontId="7" fillId="0" borderId="0" xfId="0" applyFont="1" applyAlignment="1">
      <alignment vertical="center" wrapText="1"/>
    </xf>
    <xf numFmtId="0" fontId="8"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3" fontId="7" fillId="0" borderId="1" xfId="0" applyNumberFormat="1" applyFont="1" applyBorder="1" applyAlignment="1">
      <alignment horizontal="right" vertical="center" wrapText="1"/>
    </xf>
    <xf numFmtId="3" fontId="8" fillId="13" borderId="1" xfId="0" applyNumberFormat="1" applyFont="1" applyFill="1" applyBorder="1" applyAlignment="1">
      <alignment vertical="center" wrapText="1"/>
    </xf>
    <xf numFmtId="0" fontId="7" fillId="0" borderId="0" xfId="0" applyFont="1" applyAlignment="1">
      <alignment horizontal="center" vertical="center" wrapText="1"/>
    </xf>
    <xf numFmtId="0" fontId="8" fillId="13" borderId="2"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10" borderId="1" xfId="0" applyFont="1" applyFill="1" applyBorder="1" applyAlignment="1">
      <alignment horizontal="center" vertical="center"/>
    </xf>
    <xf numFmtId="0" fontId="8" fillId="12" borderId="1" xfId="0" applyFont="1" applyFill="1" applyBorder="1" applyAlignment="1">
      <alignment horizontal="center" vertical="center"/>
    </xf>
    <xf numFmtId="0" fontId="4" fillId="3" borderId="1" xfId="2" applyFont="1" applyFill="1" applyBorder="1" applyAlignment="1" applyProtection="1">
      <alignment horizontal="center" vertical="center"/>
      <protection locked="0"/>
    </xf>
    <xf numFmtId="37" fontId="4" fillId="4" borderId="1" xfId="1" applyNumberFormat="1" applyFont="1" applyFill="1" applyBorder="1" applyAlignment="1" applyProtection="1">
      <alignment horizontal="center" vertical="center" wrapText="1"/>
      <protection locked="0"/>
    </xf>
    <xf numFmtId="43" fontId="4" fillId="4" borderId="1" xfId="1" applyFont="1" applyFill="1" applyBorder="1" applyAlignment="1" applyProtection="1">
      <alignment horizontal="center" vertical="center" wrapText="1"/>
      <protection locked="0"/>
    </xf>
    <xf numFmtId="165" fontId="4" fillId="4" borderId="1" xfId="1" applyNumberFormat="1" applyFont="1" applyFill="1" applyBorder="1" applyAlignment="1" applyProtection="1">
      <alignment horizontal="center" vertical="center" wrapText="1"/>
      <protection locked="0"/>
    </xf>
    <xf numFmtId="0" fontId="4" fillId="4" borderId="2" xfId="6" applyFont="1" applyFill="1" applyBorder="1" applyAlignment="1">
      <alignment horizontal="center" vertical="center" wrapText="1"/>
    </xf>
    <xf numFmtId="0" fontId="4" fillId="4" borderId="3" xfId="6" applyFont="1" applyFill="1" applyBorder="1" applyAlignment="1">
      <alignment horizontal="center" vertical="center" wrapText="1"/>
    </xf>
    <xf numFmtId="0" fontId="4" fillId="4" borderId="1" xfId="6" applyFont="1" applyFill="1" applyBorder="1" applyAlignment="1">
      <alignment horizontal="center" vertical="center" wrapText="1"/>
    </xf>
    <xf numFmtId="0" fontId="8" fillId="11" borderId="2" xfId="0" applyFont="1" applyFill="1" applyBorder="1" applyAlignment="1">
      <alignment horizontal="center" vertical="center"/>
    </xf>
    <xf numFmtId="0" fontId="8" fillId="11" borderId="16" xfId="0" applyFont="1" applyFill="1" applyBorder="1" applyAlignment="1">
      <alignment horizontal="center" vertical="center"/>
    </xf>
    <xf numFmtId="0" fontId="8" fillId="11" borderId="3" xfId="0" applyFont="1" applyFill="1" applyBorder="1" applyAlignment="1">
      <alignment horizontal="center" vertical="center"/>
    </xf>
    <xf numFmtId="1" fontId="8" fillId="12" borderId="2" xfId="0" applyNumberFormat="1" applyFont="1" applyFill="1" applyBorder="1" applyAlignment="1">
      <alignment horizontal="center" vertical="center"/>
    </xf>
    <xf numFmtId="1" fontId="8" fillId="12" borderId="3" xfId="0" applyNumberFormat="1" applyFont="1" applyFill="1" applyBorder="1" applyAlignment="1">
      <alignment horizontal="center" vertical="center"/>
    </xf>
    <xf numFmtId="1" fontId="8" fillId="12" borderId="1" xfId="0" applyNumberFormat="1" applyFont="1" applyFill="1" applyBorder="1" applyAlignment="1">
      <alignment horizontal="center" vertical="center"/>
    </xf>
    <xf numFmtId="0" fontId="8" fillId="12" borderId="1" xfId="0" applyFont="1" applyFill="1" applyBorder="1" applyAlignment="1">
      <alignment horizontal="center" vertical="center" wrapText="1"/>
    </xf>
    <xf numFmtId="37" fontId="4" fillId="4" borderId="1" xfId="8" applyNumberFormat="1" applyFont="1" applyFill="1" applyBorder="1" applyAlignment="1" applyProtection="1">
      <alignment horizontal="center" vertical="center" wrapText="1"/>
      <protection locked="0"/>
    </xf>
    <xf numFmtId="164" fontId="4" fillId="4" borderId="1" xfId="8" applyFont="1" applyFill="1" applyBorder="1" applyAlignment="1" applyProtection="1">
      <alignment horizontal="center" vertical="center" wrapText="1"/>
      <protection locked="0"/>
    </xf>
    <xf numFmtId="165" fontId="4" fillId="4" borderId="1" xfId="8" applyNumberFormat="1" applyFont="1" applyFill="1" applyBorder="1" applyAlignment="1" applyProtection="1">
      <alignment horizontal="center" vertical="center" wrapText="1"/>
      <protection locked="0"/>
    </xf>
    <xf numFmtId="0" fontId="4" fillId="3" borderId="1" xfId="6" applyFont="1" applyFill="1" applyBorder="1" applyAlignment="1" applyProtection="1">
      <alignment horizontal="center" vertical="center" wrapText="1"/>
      <protection locked="0"/>
    </xf>
    <xf numFmtId="0" fontId="4" fillId="3" borderId="1" xfId="6" applyFont="1" applyFill="1" applyBorder="1" applyAlignment="1" applyProtection="1">
      <alignment horizontal="center" vertical="center"/>
      <protection locked="0"/>
    </xf>
    <xf numFmtId="0" fontId="4" fillId="4" borderId="2" xfId="6" applyFont="1" applyFill="1" applyBorder="1" applyAlignment="1">
      <alignment horizontal="center" vertical="center"/>
    </xf>
    <xf numFmtId="0" fontId="4" fillId="4" borderId="3" xfId="6" applyFont="1" applyFill="1" applyBorder="1" applyAlignment="1">
      <alignment horizontal="center" vertical="center"/>
    </xf>
    <xf numFmtId="0" fontId="4" fillId="4" borderId="1" xfId="6" applyFont="1" applyFill="1" applyBorder="1" applyAlignment="1">
      <alignment horizontal="center" vertical="center"/>
    </xf>
    <xf numFmtId="0" fontId="12" fillId="3" borderId="1" xfId="6" applyFont="1" applyFill="1" applyBorder="1" applyAlignment="1" applyProtection="1">
      <alignment horizontal="center" vertical="center"/>
      <protection locked="0"/>
    </xf>
  </cellXfs>
  <cellStyles count="22">
    <cellStyle name="Accent5" xfId="2" builtinId="45"/>
    <cellStyle name="Accent5 2" xfId="6" xr:uid="{CFBC2EB8-8298-4705-A93A-DECCBF05D6F7}"/>
    <cellStyle name="Comma" xfId="1" builtinId="3"/>
    <cellStyle name="Comma 2" xfId="8" xr:uid="{8173D01F-E061-4345-B1F6-3CD37850BF27}"/>
    <cellStyle name="Comma 2 2" xfId="20" xr:uid="{6F664EF7-957F-4AAE-BD3D-159DE279D230}"/>
    <cellStyle name="Comma 2 3" xfId="14" xr:uid="{CEF411AE-56E5-4270-9763-D490C378E24F}"/>
    <cellStyle name="Comma 3" xfId="11" xr:uid="{73AC8807-CC19-48ED-BA20-600C2D7FF408}"/>
    <cellStyle name="Comma 5" xfId="19" xr:uid="{BC29FED5-F047-409C-AE16-03C88D03085D}"/>
    <cellStyle name="Normal" xfId="0" builtinId="0"/>
    <cellStyle name="Normal 2" xfId="5" xr:uid="{F41811DB-2940-4380-A46C-B75C075B135E}"/>
    <cellStyle name="Normal 2 10" xfId="10" xr:uid="{B5BF0C3E-8BBB-4751-A0B9-C285EBD4DC47}"/>
    <cellStyle name="Normal 3" xfId="7" xr:uid="{B12D5EE6-979F-4F2E-A582-62AFD83C7986}"/>
    <cellStyle name="Normal 3 2" xfId="13" xr:uid="{F41E935D-8A63-4735-9D12-66EF180D347E}"/>
    <cellStyle name="Normal 4" xfId="9" xr:uid="{6B239024-FBC8-4EB4-9296-5AD8AF17D9AD}"/>
    <cellStyle name="Normal 4 4 2" xfId="12" xr:uid="{5397F9CF-174C-40F9-935A-8FCA28C99655}"/>
    <cellStyle name="Normal 5 7" xfId="15" xr:uid="{63BE6767-0294-4019-A11A-672EF730578E}"/>
    <cellStyle name="Normal 6" xfId="17" xr:uid="{A9152AD1-2940-4091-8B53-0C9403714DE5}"/>
    <cellStyle name="Normal 7" xfId="16" xr:uid="{97DE9EF2-8BE8-46E6-995C-58640F175C4C}"/>
    <cellStyle name="Normal_ele.boq.l.t 2" xfId="4" xr:uid="{F778D386-287E-4107-8FA8-86A394014696}"/>
    <cellStyle name="Normal_ele.boq.l.t 2 2" xfId="21" xr:uid="{051E684A-EAA7-4B17-9643-89DC4A18A5C2}"/>
    <cellStyle name="Style 1" xfId="3" xr:uid="{503BE9EA-791A-49D2-8913-D2E10091B296}"/>
    <cellStyle name="Style 1 2" xfId="18" xr:uid="{D97E6F37-5FFC-448C-81D6-C73DA604C5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styles" Target="styles.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fil001\groups1\India\equipmentlist\cbsc_ahmedabad_phase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server\design\USER\HOUSING\SIRISH\tem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S1\REFINERY\etl\0304SCE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Prasanna\MICO\MICO_0802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dfil001\groups1\Users\DATA%20BACKUP\Sales%20&amp;%20marketing\Pricing%20Tools\BSC\BSC02_1_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n0111040\ALL_FOLDERS\Documents%20and%20Settings\VISHALHANDA\Local%20Settings\Temporary%20Internet%20Files\OLK83\Documents%20and%20Settings\poojabansal\Desktop\Pooja\Year%202005\budget%202005\Chennai-outpu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Edrcserver1\design\user\Housing\Binod\saihous\saihous.el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onica\test\My%20Documents\MOTORO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dfil001\groups1\Personal\Darshan%20Gandhi\PROPOSALS%20ECIG\Reliance\Rel_PRC_OCT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dfil001\groups1\Hutch-India%204rth%20operator%20RFP\Proposed%20pricing\Negotiations\Round%204\BSSL%20Karnataka%20India%20proposal%20pricing%20summary%20v5%20with%20new%20cost%20dat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dfil001\groups1\PCCATE\USER\TMSC2\&#24191;&#24030;\latest\GuangZhou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01111112131\JAN-MAR-2008\unni\UNNI\cedi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Vijay\d\Documents%20and%20Settings\Srinivasa%20Ramanujam\Local%20Settings\Temporary%20Internet%20Files\OLK38\Offe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Anish\budget%202003\hk%20presentations\budget%20packs\andhra\2GIN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Imdccfs\d&amp;e\Users\Neeraj\AppData\Local\Microsoft\Windows\Temporary%20Internet%20Files\Content.Outlook\17D8B9V0\My%20Documents\Price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Imdccfs\d&amp;e\Documents%20and%20Settings\SP-1\Desktop\hll%20ah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JACOB~1.MAT\LOCALS~1\Temp\Documents%20and%20Settings\mandar.kulkarni\Desktop\New%20Circle\INC_Price%20format_ph_Ia_2004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bvprasad.NSN-INTRA\Local%20Settings\Temporary%20Internet%20Files\OLK9B\MSC%20Area%20Calculater.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dfil001\groups1\Documents%20and%20Settings\landicho\Local%20Settings\Temporary%20Internet%20Files\OLK76\Annex%20A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WINDOWS\TEMP\GIROTRA\BAT&amp;T\Contract\WINDOWS\TEMP\BTAL-2908-1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n0111040\ALL_FOLDERS\Profiles\ind264\Desktop\HMTL\BSSL%20India%20proposal%20pricing%20summary%20v27%20F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0111040\ALL_FOLDERS\windows\TEMP\Budget%202000-2001%20Model%20Ver%2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dfil001\groups1\USERS\Jani\Configurator\Table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nts%20and%20Settings\snath\Local%20Settings\Temporary%20Internet%20Files\OLKF3\Budget%20Format%20-06-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dfil001\groups1\Prashant\bscrnc\BSC0_GLP_1_1_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Projects\Century%20Bhavan,%20Worli%2027-07-09\Working\FAS,PAS-29-11-1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WINDOWS\TEMP\GIROTRA\BAT&amp;T\Contract\Prashant\BAT&amp;T\RFI\response\BTAL-2908-1011_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ls_india\c\DLSI\CostplanInfo\Template-Design%20Devt%20Estimat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Vijay\d\Documents%20and%20Settings\Srinivasa%20Ramanujam\Local%20Settings\Temporary%20Internet%20Files\OLK38\Elnet-IBMS-IOlistBOQ-5103.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dfil001\groups1\Temp\Users\bscrnc\BSC0_GLP_1_1_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WINDOWS\TEMP\Shivnath\Budget%20Format2005-0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Documents%20and%20Settings\Administrator\My%20Documents\PriceCalc%2017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0111040\ALL_FOLDERS\Documents%20and%20Settings\poojabansal\Desktop\Pooja\Year%202004\Monthly%20Reports\Dec-04\DEC-BS-WKGS%20FILE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Documents%20and%20Settings\SP-1\Desktop\hll%20ahu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Sajid_A_M\Desktop\Idea%20Assessment%20-%20Ph2\Idea%20Kakkanad\Idea%20Kakkanad_Report%20Ver%201.0\Idea%20Kakkanad%20Cable%20and%20breaker%20Ver%201.2%20(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STANDARD%20DOCUMENTS\poly%20cab-%20Rating%20&amp;%20volt.drop%20dt.18.1.0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STANDARD%20DOCUMENTS\cable%20Vdrop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Anish\budget%202003\hk%20presentations\budget%20packs\andhra\2g%20Budget%202003%20Draft2.0%20(Blank).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ndfil001\groups1\Users\Account\Globe\Phase%2010\Globe%20GSM_EDGE%20System%20Pricing.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n0111040\ALL_FOLDERS\SAMIR\CONFIG\SITECON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ndfil001\groups1\WINDOWS\TEMP\BSC%20Dimensioning.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Monica\test\PRICE\SAMPLE.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n0111040\ALL_FOLDERS\COSYTOOL\SITECONF.XLP"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dsk832\c$\Arun\Budget%202003\Budget%20Formats\DELHI_L$_1009%20HK%20Querie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Vsadm01\common\Documents%20and%20Settings\dbovee\Local%20Settings\Temporary%20Internet%20Files\OLK102\Quote%20Sheet%201.4%20+%20services%204.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Users\prashant\IDEA-Q2-2003\WINDOWS\TEMP\Sw_D1_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ndfil001\groups1\puneesh\Unwanted%20stuff\SHEEN'S%20MACDesktop%20Folder\SRINIVAS%20PRICES%7f\Srinivas-Sunil-23\6\97\SUM2a%202.06%7f%7f"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dfil001\groups1\Users\01%20Hutch%202002-03\Sw_D1_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dfil001\groups1\DOCUME~1\uk\LOCALS~1\Temp\Hutch%20India%20RFP%20Model%20Network%20Pricing%20(12%20Dec%20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n0111040\ALL_FOLDERS\unzipped\Hutch%20India%20RFP%20Option-1%20pricing%20submission%20(21-4-2004)\Hutch%20India%202005%20RFP%20PL%20v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mdccfs\d&amp;e\VAIKUNTHAN\Aker%20Project%2011169\KGD6%20Site%20IQ\WIde%20area%20Surviellance%20-KGD6-28.1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tor"/>
      <sheetName val="Call_Model"/>
      <sheetName val="Decision Matrix"/>
      <sheetName val="Incremental_Totals"/>
      <sheetName val="Pricing_Model"/>
      <sheetName val="Ancillary Equipment List"/>
      <sheetName val="Kit Structures"/>
      <sheetName val="Spares List"/>
      <sheetName val="Sample Order Form"/>
      <sheetName val="User Guide"/>
      <sheetName val="ConfiguratorHelp"/>
      <sheetName val="PC Updater"/>
      <sheetName val="PriceDB"/>
      <sheetName val="Utilities"/>
      <sheetName val="Buttons"/>
      <sheetName val="Module1"/>
      <sheetName val="Erlang B C"/>
    </sheetNames>
    <sheetDataSet>
      <sheetData sheetId="0" refreshError="1">
        <row r="38">
          <cell r="E38">
            <v>0</v>
          </cell>
        </row>
      </sheetData>
      <sheetData sheetId="1"/>
      <sheetData sheetId="2"/>
      <sheetData sheetId="3"/>
      <sheetData sheetId="4"/>
      <sheetData sheetId="5"/>
      <sheetData sheetId="6"/>
      <sheetData sheetId="7"/>
      <sheetData sheetId="8"/>
      <sheetData sheetId="9"/>
      <sheetData sheetId="10"/>
      <sheetData sheetId="11"/>
      <sheetData sheetId="12" refreshError="1">
        <row r="2">
          <cell r="F2" t="str">
            <v>ON</v>
          </cell>
        </row>
      </sheetData>
      <sheetData sheetId="13" refreshError="1"/>
      <sheetData sheetId="14"/>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AST lightconc-II"/>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 Assumptions"/>
      <sheetName val="Delhi"/>
      <sheetName val="Financial Assumptions"/>
      <sheetName val="SCEL&amp;ADL"/>
      <sheetName val="MAT"/>
      <sheetName val="SCEL Funding"/>
      <sheetName val="LFee1"/>
      <sheetName val="License Fees"/>
      <sheetName val="Worksheet"/>
      <sheetName val="Roll-Out Plan"/>
      <sheetName val="Demographics"/>
      <sheetName val="Revenue Assumptions"/>
      <sheetName val="Operating_Summ"/>
      <sheetName val="Operating ratios"/>
      <sheetName val="Summary Sheet"/>
      <sheetName val="B'Sheet"/>
      <sheetName val="Asmp"/>
      <sheetName val="Op__Assumptions"/>
      <sheetName val="Financial_Assumptions"/>
      <sheetName val="SCEL_Funding"/>
      <sheetName val="License_Fees"/>
      <sheetName val="Roll-Out_Plan"/>
      <sheetName val="Revenue_Assumptions"/>
      <sheetName val="Operating_ratios"/>
      <sheetName val="Summary_Sheet"/>
      <sheetName val="#REF"/>
      <sheetName val="Cash and Bank - Schedule 7"/>
      <sheetName val="Other Liabilities"/>
    </sheetNames>
    <sheetDataSet>
      <sheetData sheetId="0" refreshError="1"/>
      <sheetData sheetId="1" refreshError="1"/>
      <sheetData sheetId="2" refreshError="1"/>
      <sheetData sheetId="3" refreshError="1"/>
      <sheetData sheetId="4" refreshError="1"/>
      <sheetData sheetId="5" refreshError="1">
        <row r="226">
          <cell r="A226" t="str">
            <v>Cash Flow Statement (in Rs. Million)</v>
          </cell>
        </row>
        <row r="259">
          <cell r="A259" t="str">
            <v>Balance Sheet (in Rs. Million)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s>
    <sheetDataSet>
      <sheetData sheetId="0"/>
      <sheetData sheetId="1"/>
      <sheetData sheetId="2"/>
      <sheetData sheetId="3"/>
      <sheetData sheetId="4"/>
      <sheetData sheetId="5"/>
      <sheetData sheetId="6"/>
      <sheetData sheetId="7"/>
      <sheetData sheetId="8"/>
      <sheetData sheetId="9"/>
      <sheetData sheetId="10"/>
      <sheetData sheetId="11">
        <row r="3">
          <cell r="E3" t="str">
            <v>Band 3</v>
          </cell>
        </row>
        <row r="4">
          <cell r="E4" t="str">
            <v>Band 4</v>
          </cell>
        </row>
        <row r="5">
          <cell r="E5" t="str">
            <v>Band 5</v>
          </cell>
        </row>
        <row r="6">
          <cell r="E6" t="str">
            <v>Band 6</v>
          </cell>
        </row>
        <row r="7">
          <cell r="A7" t="str">
            <v>Sr</v>
          </cell>
          <cell r="E7" t="str">
            <v>Band 7</v>
          </cell>
        </row>
        <row r="8">
          <cell r="A8" t="str">
            <v>Med</v>
          </cell>
          <cell r="E8" t="str">
            <v>Band 8</v>
          </cell>
        </row>
        <row r="9">
          <cell r="A9" t="str">
            <v>Jr</v>
          </cell>
          <cell r="E9" t="str">
            <v>Band 9</v>
          </cell>
        </row>
        <row r="12">
          <cell r="A12" t="str">
            <v>IBM - FM</v>
          </cell>
          <cell r="C12" t="str">
            <v>FTH - ITS</v>
          </cell>
        </row>
        <row r="13">
          <cell r="A13" t="str">
            <v>IBM - ITS</v>
          </cell>
          <cell r="C13" t="str">
            <v>FTH - SO</v>
          </cell>
        </row>
        <row r="28">
          <cell r="F28" t="str">
            <v xml:space="preserve">24*7 Coverage </v>
          </cell>
        </row>
        <row r="29">
          <cell r="F29" t="str">
            <v>Monday to Saturday Cov</v>
          </cell>
        </row>
        <row r="30">
          <cell r="F30" t="str">
            <v xml:space="preserve">Standard Coverage </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TRO"/>
      <sheetName val="ROLLOUT"/>
      <sheetName val="BSC2i ETSI"/>
      <sheetName val="BSC2i ANSI"/>
      <sheetName val="BSC3i"/>
      <sheetName val="TCSM2"/>
      <sheetName val="OPTIONAL FEATURES, ETSI"/>
      <sheetName val="OPTIONAL FEATURES, ANSI"/>
      <sheetName val="DOC"/>
      <sheetName val="HW_UPGRADES"/>
      <sheetName val="DIMENSION"/>
      <sheetName val="SPARE"/>
      <sheetName val="GLP-DISCOUNT"/>
      <sheetName val="CURRENCY"/>
      <sheetName val="REVISION"/>
      <sheetName val="Module1"/>
      <sheetName val="GLP 2001"/>
      <sheetName val="Macro1"/>
      <sheetName val="Macro2"/>
      <sheetName val="Macro3"/>
      <sheetName val="Module2"/>
      <sheetName val="Module3"/>
      <sheetName val="GLP_DISC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5">
          <cell r="E15">
            <v>0</v>
          </cell>
        </row>
        <row r="16">
          <cell r="E16">
            <v>0</v>
          </cell>
        </row>
        <row r="17">
          <cell r="E17">
            <v>0</v>
          </cell>
        </row>
        <row r="18">
          <cell r="E18">
            <v>0</v>
          </cell>
        </row>
      </sheetData>
      <sheetData sheetId="14" refreshError="1">
        <row r="3">
          <cell r="A3" t="str">
            <v>ATS</v>
          </cell>
          <cell r="B3" t="str">
            <v>Austrian Schilling</v>
          </cell>
        </row>
        <row r="4">
          <cell r="A4" t="str">
            <v>AUD</v>
          </cell>
          <cell r="B4" t="str">
            <v>Australian Dollar</v>
          </cell>
        </row>
        <row r="5">
          <cell r="A5" t="str">
            <v>BEF</v>
          </cell>
          <cell r="B5" t="str">
            <v>Belgian Franc</v>
          </cell>
        </row>
        <row r="6">
          <cell r="A6" t="str">
            <v>CAD</v>
          </cell>
          <cell r="B6" t="str">
            <v>Canadian Dollar</v>
          </cell>
        </row>
        <row r="7">
          <cell r="A7" t="str">
            <v>CHF</v>
          </cell>
          <cell r="B7" t="str">
            <v>Swiss Franc</v>
          </cell>
        </row>
        <row r="8">
          <cell r="A8" t="str">
            <v>CNY</v>
          </cell>
          <cell r="B8" t="str">
            <v>Chinese Yuan</v>
          </cell>
        </row>
        <row r="9">
          <cell r="A9" t="str">
            <v>DEM</v>
          </cell>
          <cell r="B9" t="str">
            <v>German Mark</v>
          </cell>
        </row>
        <row r="10">
          <cell r="A10" t="str">
            <v>DKK</v>
          </cell>
          <cell r="B10" t="str">
            <v>Danish Krone</v>
          </cell>
        </row>
        <row r="11">
          <cell r="A11" t="str">
            <v>ESP</v>
          </cell>
          <cell r="B11" t="str">
            <v>Spanish Peseta</v>
          </cell>
        </row>
        <row r="12">
          <cell r="A12" t="str">
            <v>EUR</v>
          </cell>
          <cell r="B12" t="str">
            <v>Euro</v>
          </cell>
          <cell r="E12">
            <v>1</v>
          </cell>
        </row>
        <row r="13">
          <cell r="A13" t="str">
            <v>FIM</v>
          </cell>
          <cell r="B13" t="str">
            <v>Finnish Mark</v>
          </cell>
          <cell r="E13">
            <v>0.16818792646151101</v>
          </cell>
        </row>
        <row r="14">
          <cell r="A14" t="str">
            <v>FRF</v>
          </cell>
          <cell r="B14" t="str">
            <v>French Franc</v>
          </cell>
        </row>
        <row r="15">
          <cell r="A15" t="str">
            <v>GBP</v>
          </cell>
          <cell r="B15" t="str">
            <v>British Pound</v>
          </cell>
        </row>
        <row r="16">
          <cell r="A16" t="str">
            <v>GRD</v>
          </cell>
          <cell r="B16" t="str">
            <v>Greek Drachma</v>
          </cell>
        </row>
        <row r="17">
          <cell r="A17" t="str">
            <v>HKD</v>
          </cell>
          <cell r="B17" t="str">
            <v>Hong Kong Dollar</v>
          </cell>
        </row>
        <row r="18">
          <cell r="A18" t="str">
            <v>IEP</v>
          </cell>
          <cell r="B18" t="str">
            <v>Irish Punt</v>
          </cell>
        </row>
        <row r="19">
          <cell r="A19" t="str">
            <v>ITL</v>
          </cell>
          <cell r="B19" t="str">
            <v>Italian Lira, SCALED</v>
          </cell>
        </row>
        <row r="20">
          <cell r="A20" t="str">
            <v>JPY</v>
          </cell>
          <cell r="B20" t="str">
            <v>Japanese Yen, SCALED</v>
          </cell>
        </row>
        <row r="21">
          <cell r="A21" t="str">
            <v>KWD</v>
          </cell>
          <cell r="B21" t="str">
            <v>Kuwaiti Dinar</v>
          </cell>
        </row>
        <row r="22">
          <cell r="A22" t="str">
            <v>MYR</v>
          </cell>
          <cell r="B22" t="str">
            <v>Malaysian Ringgit</v>
          </cell>
        </row>
        <row r="23">
          <cell r="A23" t="str">
            <v>NLG</v>
          </cell>
          <cell r="B23" t="str">
            <v>Dutch Guilder</v>
          </cell>
        </row>
        <row r="24">
          <cell r="A24" t="str">
            <v>NOK</v>
          </cell>
          <cell r="B24" t="str">
            <v>Norwegian Krone</v>
          </cell>
        </row>
        <row r="25">
          <cell r="A25" t="str">
            <v>NZD</v>
          </cell>
          <cell r="B25" t="str">
            <v>New Zealand Dollar</v>
          </cell>
        </row>
        <row r="26">
          <cell r="A26" t="str">
            <v>PTE</v>
          </cell>
          <cell r="B26" t="str">
            <v>Portuguese Escudo</v>
          </cell>
        </row>
        <row r="27">
          <cell r="A27" t="str">
            <v>SAR</v>
          </cell>
          <cell r="B27" t="str">
            <v>Saudi Riyal</v>
          </cell>
        </row>
        <row r="28">
          <cell r="A28" t="str">
            <v>SEK</v>
          </cell>
          <cell r="B28" t="str">
            <v>Swedish Krona</v>
          </cell>
        </row>
        <row r="29">
          <cell r="A29" t="str">
            <v>SGD</v>
          </cell>
          <cell r="B29" t="str">
            <v>Singapore Dollar</v>
          </cell>
        </row>
        <row r="30">
          <cell r="A30" t="str">
            <v>USD</v>
          </cell>
          <cell r="B30" t="str">
            <v>US Dollar</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Personnel"/>
      <sheetName val="1 - A (Narrative)"/>
      <sheetName val="1 - B1 (KBIs)"/>
      <sheetName val="1 - B (Detailed KBIs)"/>
      <sheetName val="1 - C (P&amp;L)"/>
      <sheetName val="1 - D (Cash Flow)"/>
      <sheetName val="1 -E (Balance Sheet)"/>
      <sheetName val="1 - F (Revenue Analysis)"/>
      <sheetName val="1 - G (Cost Analysis)"/>
      <sheetName val="1 - H (Manpower Summary)"/>
      <sheetName val="1 - I (Capex)"/>
      <sheetName val="1 - J (Sensitivities)"/>
      <sheetName val="1 - K (Changes)"/>
      <sheetName val="1 - L (Additional Analysis)"/>
      <sheetName val="2 - B (Detailed KBIs)"/>
      <sheetName val="2 - C (P&amp;L)"/>
      <sheetName val="2 - D (Cash Flow)"/>
      <sheetName val="2 - F (Revenue Analysis)"/>
      <sheetName val="2 - G (Cost Analysis)"/>
      <sheetName val="2 - H (Manpower Summary)"/>
      <sheetName val="2 - I (Capex)"/>
      <sheetName val="2 - L (Additional Analysis)"/>
      <sheetName val="Chennai-output"/>
    </sheetNames>
    <sheetDataSet>
      <sheetData sheetId="0" refreshError="1">
        <row r="13">
          <cell r="A13" t="str">
            <v>2005 - 2009 BUDGET SUMMARY</v>
          </cell>
        </row>
        <row r="15">
          <cell r="A15" t="str">
            <v>HUTCHISON ESSAR SOUTH LTD - Chennai</v>
          </cell>
        </row>
      </sheetData>
      <sheetData sheetId="1" refreshError="1"/>
      <sheetData sheetId="2" refreshError="1"/>
      <sheetData sheetId="3" refreshError="1"/>
      <sheetData sheetId="4" refreshError="1">
        <row r="17">
          <cell r="E17">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Acco."/>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TV_EST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450 CFG INPUTS"/>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count table"/>
      <sheetName val="RF GSM 1800TOPSUM BSS "/>
      <sheetName val="Overall Summary FNE) (Indoor)"/>
      <sheetName val="Overall Summary ANE &amp; Serv(Indo"/>
      <sheetName val="Hmac Indoor BTS price list"/>
      <sheetName val="Indoor BTS upgrade prices"/>
      <sheetName val="Karnataka BSS"/>
      <sheetName val="BSC FNE price list"/>
      <sheetName val="XCDR FNE price list"/>
      <sheetName val="OMCR"/>
      <sheetName val="Software items"/>
      <sheetName val="BTS BSC &amp; XCDR spares"/>
      <sheetName val="Services pricing"/>
      <sheetName val="BSC- XCDR- ANE"/>
      <sheetName val="Horizon_Macro_1 2 &amp; 3 Cab"/>
      <sheetName val="Costing-Power- 4 Hour  BSC (2)"/>
      <sheetName val="Costing-Power- 4 Hour "/>
      <sheetName val="Costing-Power - 8 HoursB SC (2)"/>
      <sheetName val="200 ANE spares systems"/>
      <sheetName val="Costing-Power - 8 Hours"/>
      <sheetName val="Motorola Drive Test Tool"/>
      <sheetName val="Tools and Test eqpt."/>
      <sheetName val="Planning tool"/>
      <sheetName val="Digitized Map"/>
      <sheetName val="SMSC Quote"/>
      <sheetName val="VMS Quote"/>
      <sheetName val="Karnataka"/>
      <sheetName val="DXX"/>
      <sheetName val="WAP"/>
      <sheetName val="Antenna &amp;TMA"/>
      <sheetName val="Hutch HKG Disc Tab"/>
      <sheetName val="Site"/>
      <sheetName val="Hmac Outddor BTS price list"/>
      <sheetName val="Outdoor BTS upgrade prices"/>
      <sheetName val="Overall Summary FNE) (Outdoor)"/>
      <sheetName val="Overall Summary ANE Serv( Outd)"/>
      <sheetName val="BSC standard configs"/>
      <sheetName val="XCDR standard configs"/>
    </sheetNames>
    <sheetDataSet>
      <sheetData sheetId="0"/>
      <sheetData sheetId="1"/>
      <sheetData sheetId="2"/>
      <sheetData sheetId="3"/>
      <sheetData sheetId="4"/>
      <sheetData sheetId="5" refreshError="1">
        <row r="2">
          <cell r="D2">
            <v>1.0609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vil Work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s>
    <sheetDataSet>
      <sheetData sheetId="0"/>
      <sheetData sheetId="1" refreshError="1">
        <row r="2">
          <cell r="E2" t="str">
            <v>GuanZhou_TMSC1_2</v>
          </cell>
        </row>
        <row r="4">
          <cell r="E4" t="str">
            <v>cdma2_1</v>
          </cell>
        </row>
        <row r="36">
          <cell r="E36">
            <v>0</v>
          </cell>
        </row>
        <row r="37">
          <cell r="E37">
            <v>0</v>
          </cell>
        </row>
        <row r="38">
          <cell r="E38">
            <v>0</v>
          </cell>
        </row>
        <row r="39">
          <cell r="E39">
            <v>0</v>
          </cell>
        </row>
        <row r="42">
          <cell r="E42">
            <v>0</v>
          </cell>
        </row>
        <row r="44">
          <cell r="E44">
            <v>1.2</v>
          </cell>
        </row>
        <row r="45">
          <cell r="E45">
            <v>90</v>
          </cell>
        </row>
        <row r="48">
          <cell r="E48">
            <v>5</v>
          </cell>
        </row>
        <row r="54">
          <cell r="E54">
            <v>0.7</v>
          </cell>
        </row>
        <row r="57">
          <cell r="E57">
            <v>0.7</v>
          </cell>
        </row>
        <row r="79">
          <cell r="E79">
            <v>0</v>
          </cell>
        </row>
        <row r="83">
          <cell r="E83">
            <v>0</v>
          </cell>
        </row>
        <row r="85">
          <cell r="E85">
            <v>0.6</v>
          </cell>
        </row>
        <row r="87">
          <cell r="E87">
            <v>0</v>
          </cell>
        </row>
        <row r="89">
          <cell r="E89">
            <v>0</v>
          </cell>
        </row>
        <row r="90">
          <cell r="E90">
            <v>0</v>
          </cell>
        </row>
        <row r="93">
          <cell r="E93">
            <v>0</v>
          </cell>
        </row>
        <row r="97">
          <cell r="E97">
            <v>0</v>
          </cell>
        </row>
        <row r="98">
          <cell r="E98">
            <v>0</v>
          </cell>
        </row>
        <row r="103">
          <cell r="E103">
            <v>719</v>
          </cell>
        </row>
        <row r="104">
          <cell r="E104">
            <v>0</v>
          </cell>
        </row>
        <row r="105">
          <cell r="E105">
            <v>0</v>
          </cell>
        </row>
        <row r="106">
          <cell r="E106">
            <v>0</v>
          </cell>
        </row>
        <row r="107">
          <cell r="E107">
            <v>0</v>
          </cell>
        </row>
        <row r="108">
          <cell r="E108">
            <v>0</v>
          </cell>
        </row>
        <row r="110">
          <cell r="E110">
            <v>0</v>
          </cell>
        </row>
        <row r="121">
          <cell r="E121">
            <v>0</v>
          </cell>
        </row>
        <row r="122">
          <cell r="E122">
            <v>1</v>
          </cell>
        </row>
        <row r="123">
          <cell r="E123">
            <v>0</v>
          </cell>
        </row>
        <row r="125">
          <cell r="E125">
            <v>0</v>
          </cell>
        </row>
        <row r="126">
          <cell r="E126">
            <v>6</v>
          </cell>
        </row>
        <row r="127">
          <cell r="E127">
            <v>0</v>
          </cell>
        </row>
        <row r="128">
          <cell r="E128">
            <v>6</v>
          </cell>
        </row>
      </sheetData>
      <sheetData sheetId="2" refreshError="1">
        <row r="8">
          <cell r="E8" t="b">
            <v>0</v>
          </cell>
        </row>
        <row r="10">
          <cell r="E10" t="b">
            <v>0</v>
          </cell>
        </row>
        <row r="11">
          <cell r="E11" t="b">
            <v>1</v>
          </cell>
        </row>
        <row r="12">
          <cell r="E12" t="b">
            <v>0</v>
          </cell>
        </row>
        <row r="15">
          <cell r="E15">
            <v>0</v>
          </cell>
        </row>
        <row r="21">
          <cell r="E21" t="b">
            <v>0</v>
          </cell>
        </row>
        <row r="22">
          <cell r="E22" t="b">
            <v>1</v>
          </cell>
        </row>
        <row r="28">
          <cell r="D28">
            <v>30</v>
          </cell>
        </row>
        <row r="32">
          <cell r="D32">
            <v>30</v>
          </cell>
        </row>
        <row r="36">
          <cell r="D36">
            <v>30</v>
          </cell>
        </row>
        <row r="40">
          <cell r="D40">
            <v>30</v>
          </cell>
        </row>
        <row r="44">
          <cell r="D44">
            <v>30</v>
          </cell>
        </row>
        <row r="48">
          <cell r="D48">
            <v>30</v>
          </cell>
        </row>
        <row r="52">
          <cell r="D52">
            <v>30</v>
          </cell>
        </row>
      </sheetData>
      <sheetData sheetId="3" refreshError="1">
        <row r="64">
          <cell r="L64">
            <v>0</v>
          </cell>
          <cell r="Q64">
            <v>20.747003333333335</v>
          </cell>
          <cell r="R64">
            <v>0.66496805555555583</v>
          </cell>
          <cell r="S64">
            <v>0</v>
          </cell>
          <cell r="V64">
            <v>1.84145</v>
          </cell>
          <cell r="W64">
            <v>3.4578338888888891</v>
          </cell>
        </row>
        <row r="68">
          <cell r="D68">
            <v>0.3</v>
          </cell>
        </row>
        <row r="70">
          <cell r="N70">
            <v>0</v>
          </cell>
          <cell r="O70">
            <v>0</v>
          </cell>
        </row>
        <row r="72">
          <cell r="D72">
            <v>0.2</v>
          </cell>
        </row>
        <row r="74">
          <cell r="W74">
            <v>0.01</v>
          </cell>
        </row>
        <row r="79">
          <cell r="W79">
            <v>2.6041666666666666E-4</v>
          </cell>
        </row>
        <row r="80">
          <cell r="W80">
            <v>1.0416666666666666E-4</v>
          </cell>
        </row>
        <row r="89">
          <cell r="D89">
            <v>18</v>
          </cell>
        </row>
        <row r="92">
          <cell r="D92">
            <v>1.5</v>
          </cell>
        </row>
        <row r="93">
          <cell r="D93">
            <v>0.55000000000000004</v>
          </cell>
        </row>
      </sheetData>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dia"/>
      <sheetName val="Macros.XLM"/>
      <sheetName val="ERLANGB.TABLE"/>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KEY INPUTS"/>
      <sheetName val="CONTENTS"/>
      <sheetName val="Key personnel"/>
      <sheetName val="1 - A (Narrative)"/>
      <sheetName val="1-B1 (KBIs)"/>
      <sheetName val="1 - B2 (Detailed KBIs)"/>
      <sheetName val="1 - C (P&amp;L)"/>
      <sheetName val="1 - D (Cash Flow)"/>
      <sheetName val="1 -E (Balance Sheet)"/>
      <sheetName val="1 - F (Revenue Analysis)"/>
      <sheetName val="1 - G (Cost Analysis)"/>
      <sheetName val="1 - H (Manpower Summary)"/>
      <sheetName val="1 - I (Capex)"/>
      <sheetName val="1 - J (Sensitivities)"/>
      <sheetName val="1 - K (Changes)"/>
      <sheetName val="1 - L (Additional Analysis)"/>
      <sheetName val="2 - B2 (Detailed KBIs)"/>
      <sheetName val="2 - C (P&amp;L)"/>
      <sheetName val="2 - D (Cash Flow)"/>
      <sheetName val="2 - F (Revenue Analysis)"/>
      <sheetName val="2 - G (Cost Analysis)"/>
      <sheetName val="2 - H (Manpower Summary)"/>
      <sheetName val="2 - I (Capex)"/>
      <sheetName val="2 - L (Additional Analysis)"/>
      <sheetName val="local summary rpt"/>
      <sheetName val="Sheet1"/>
      <sheetName val="Asset Movement"/>
      <sheetName val="Local Format"/>
      <sheetName val="Sheet4"/>
      <sheetName val="Depn"/>
      <sheetName val="Expenditure-Base Sheet"/>
      <sheetName val="Rptg Format-Old"/>
      <sheetName val="Qtrly Format-Old"/>
      <sheetName val="Rptg Format-New"/>
      <sheetName val="Qtrly Format-New"/>
      <sheetName val="USD"/>
      <sheetName val="INR"/>
      <sheetName val="Qtrly Rpt-USD"/>
      <sheetName val="Qtrly Rpt-INR"/>
    </sheetNames>
    <sheetDataSet>
      <sheetData sheetId="0" refreshError="1">
        <row r="13">
          <cell r="A13" t="str">
            <v>Hutchison Essar South Limited AP</v>
          </cell>
        </row>
        <row r="17">
          <cell r="F17" t="str">
            <v>2003 - 2007 Budget Summary</v>
          </cell>
        </row>
      </sheetData>
      <sheetData sheetId="1" refreshError="1">
        <row r="8">
          <cell r="D8">
            <v>2003</v>
          </cell>
        </row>
        <row r="10">
          <cell r="D10" t="str">
            <v>Budget</v>
          </cell>
        </row>
        <row r="12">
          <cell r="D12" t="str">
            <v>Q3 RF</v>
          </cell>
        </row>
        <row r="14">
          <cell r="D14" t="str">
            <v>INR</v>
          </cell>
        </row>
        <row r="47">
          <cell r="D47" t="str">
            <v>02 to 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S(1)"/>
      <sheetName val="FAS-C(4)"/>
      <sheetName val="CCTV(old)"/>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icsson"/>
      <sheetName val="Nokia"/>
      <sheetName val="Siemens"/>
      <sheetName val="Assumptions"/>
      <sheetName val="Hauwei"/>
      <sheetName val="Nokia Radio Wkg"/>
      <sheetName val="UP-East_Vendorwise"/>
      <sheetName val="UPE_detail_Ericsson"/>
      <sheetName val="UPE_detail_Nokia"/>
      <sheetName val="UPE_detail_Siemens"/>
      <sheetName val="UPE_detail_Hauwei"/>
      <sheetName val="Rajastan_Vendorwise"/>
      <sheetName val="Raj_detail_Ericsson"/>
      <sheetName val="Raj_detail_Nokia"/>
      <sheetName val="Raj_detail_Siemens"/>
      <sheetName val="RAJ_detail_Hauwei"/>
      <sheetName val="HP_Vendorwise"/>
      <sheetName val="HP_detail_Ericsson"/>
      <sheetName val="HP_detail_Nokia"/>
      <sheetName val="HP_detail_Siemens"/>
      <sheetName val="HP_detail_Hauwei"/>
    </sheetNames>
    <sheetDataSet>
      <sheetData sheetId="0" refreshError="1"/>
      <sheetData sheetId="1" refreshError="1"/>
      <sheetData sheetId="2" refreshError="1"/>
      <sheetData sheetId="3" refreshError="1">
        <row r="6">
          <cell r="C6">
            <v>44</v>
          </cell>
        </row>
        <row r="8">
          <cell r="C8">
            <v>0.01</v>
          </cell>
        </row>
        <row r="12">
          <cell r="C12">
            <v>2.5000000000000001E-2</v>
          </cell>
        </row>
        <row r="13">
          <cell r="C13">
            <v>0</v>
          </cell>
        </row>
        <row r="14">
          <cell r="C14">
            <v>7.0000000000000007E-2</v>
          </cell>
        </row>
        <row r="15">
          <cell r="C15">
            <v>0.05</v>
          </cell>
        </row>
        <row r="16">
          <cell r="C16">
            <v>0.02</v>
          </cell>
        </row>
        <row r="19">
          <cell r="C19">
            <v>0.01</v>
          </cell>
        </row>
        <row r="21">
          <cell r="C21">
            <v>0.02</v>
          </cell>
        </row>
        <row r="22">
          <cell r="C22">
            <v>0</v>
          </cell>
        </row>
        <row r="27">
          <cell r="C27">
            <v>0.01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s"/>
      <sheetName val="Sheet1"/>
      <sheetName val="Sheet2"/>
      <sheetName val="Sheet3"/>
      <sheetName val="MSC Area Calculater"/>
    </sheetNames>
    <definedNames>
      <definedName name="ERLB" refersTo="#REF!"/>
      <definedName name="SERVERB" refersTo="#REF!"/>
    </definedNames>
    <sheetDataSet>
      <sheetData sheetId="0" refreshError="1"/>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ants"/>
      <sheetName val="Summary Total"/>
      <sheetName val="T&amp;C"/>
      <sheetName val="Details Eqpt."/>
      <sheetName val="Details Svcs."/>
      <sheetName val="Price Analysis"/>
      <sheetName val="Annex A1"/>
    </sheetNames>
    <sheetDataSet>
      <sheetData sheetId="0" refreshError="1">
        <row r="1">
          <cell r="B1">
            <v>0.9</v>
          </cell>
        </row>
      </sheetData>
      <sheetData sheetId="1"/>
      <sheetData sheetId="2"/>
      <sheetData sheetId="3"/>
      <sheetData sheetId="4"/>
      <sheetData sheetId="5"/>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lC"/>
      <sheetName val="summary"/>
      <sheetName val="Eqmnt"/>
      <sheetName val="CS"/>
      <sheetName val="margin"/>
      <sheetName val="IN"/>
      <sheetName val="Test eqpt"/>
      <sheetName val="Spares"/>
      <sheetName val="Optional Features MSC"/>
      <sheetName val="Optional VAS Features"/>
      <sheetName val="Optional NMS Features"/>
      <sheetName val="Optional BSS Features"/>
      <sheetName val="Opt feat not incl in Price"/>
    </sheetNames>
    <sheetDataSet>
      <sheetData sheetId="0" refreshError="1"/>
      <sheetData sheetId="1" refreshError="1"/>
      <sheetData sheetId="2" refreshError="1"/>
      <sheetData sheetId="3" refreshError="1"/>
      <sheetData sheetId="4" refreshError="1">
        <row r="34">
          <cell r="C34">
            <v>0.89600000000000002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 GSM 1800TOPSUM BSS "/>
      <sheetName val="Overall Summary FNE) (Indoor)"/>
      <sheetName val="Overall Summary ANE &amp; Serv(Indo"/>
      <sheetName val="Hmac Indoor BTS price list"/>
      <sheetName val="Indoor BTS upgrade prices"/>
      <sheetName val="BSC FNE price list"/>
      <sheetName val="XCDR FNE price list"/>
      <sheetName val="OMCR"/>
      <sheetName val="Software items"/>
      <sheetName val="BTS BSC &amp; XCDR spares"/>
      <sheetName val="Services pricing"/>
      <sheetName val="Costing-Power- 4 Hour  BSC (2)"/>
      <sheetName val="Costing-Power - 8 HoursB SC (2)"/>
      <sheetName val="200 ANE spares systems"/>
      <sheetName val="BSC- XCDR- ANE"/>
      <sheetName val="Horizon_Macro_1 2 &amp; 3 Cab"/>
      <sheetName val="Costing-Power- 4 Hour "/>
      <sheetName val="Costing-Power - 8 Hours"/>
      <sheetName val="Motorola Drive Test Tool"/>
      <sheetName val="Tools and Test eqpt."/>
      <sheetName val="Planning tool"/>
      <sheetName val="Digitized Map"/>
      <sheetName val="SMSC Quote"/>
      <sheetName val="VMS Quote"/>
      <sheetName val="DXX"/>
      <sheetName val="WAP"/>
      <sheetName val="Antenna &amp;TMA"/>
      <sheetName val="Hutch HKG Disc Tab"/>
      <sheetName val="Site"/>
      <sheetName val="Hmac Outddor BTS price list"/>
      <sheetName val="Outdoor BTS upgrade prices"/>
      <sheetName val="Overall Summary FNE) (Outdoor)"/>
      <sheetName val="Overall Summary ANE Serv( Outd)"/>
      <sheetName val="BSC standard configs"/>
      <sheetName val="XCDR standard configs"/>
    </sheetNames>
    <sheetDataSet>
      <sheetData sheetId="0"/>
      <sheetData sheetId="1"/>
      <sheetData sheetId="2"/>
      <sheetData sheetId="3"/>
      <sheetData sheetId="4" refreshError="1">
        <row r="2">
          <cell r="D2">
            <v>1.0609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Frame (2)"/>
      <sheetName val="Triggers"/>
      <sheetName val="Roaming"/>
      <sheetName val="Revenues calculation"/>
      <sheetName val="Key Indicators"/>
      <sheetName val="HRD dept"/>
      <sheetName val="Main Sheet"/>
      <sheetName val="Summary"/>
      <sheetName val="Marketing 2000-01"/>
      <sheetName val="Acq. &amp; Act. 2000-01"/>
      <sheetName val="CMS 2000-01"/>
      <sheetName val="Collection 2000-01"/>
      <sheetName val="IT &amp; Billing 2000-01"/>
      <sheetName val="CEO Office  2000-01"/>
      <sheetName val="Commercial 2000-01"/>
      <sheetName val="Finance &amp; accts 2000-01"/>
      <sheetName val="Bus. Devpt"/>
      <sheetName val="Rev Mgmt"/>
      <sheetName val="Paymt to GoI"/>
      <sheetName val="Product Cost"/>
      <sheetName val="Manpower"/>
      <sheetName val="VAS revenue"/>
      <sheetName val="Opex"/>
      <sheetName val="Funding requirment"/>
      <sheetName val="Working Capital"/>
      <sheetName val="Capex"/>
      <sheetName val="License fee"/>
      <sheetName val="Working Outbound roamers"/>
      <sheetName val="Working Inbound roamers"/>
      <sheetName val="current status"/>
      <sheetName val="Long dist"/>
      <sheetName val="Mktg Budget"/>
      <sheetName val="Int on new loan"/>
      <sheetName val="Network operations 2000-01"/>
      <sheetName val="Payment to GoI"/>
    </sheetNames>
    <sheetDataSet>
      <sheetData sheetId="0" refreshError="1"/>
      <sheetData sheetId="1" refreshError="1"/>
      <sheetData sheetId="2" refreshError="1">
        <row r="82">
          <cell r="G82" t="str">
            <v>Base</v>
          </cell>
          <cell r="H82" t="str">
            <v>Scenario III          Long Distance</v>
          </cell>
        </row>
        <row r="83">
          <cell r="B83" t="str">
            <v>Assumption :</v>
          </cell>
        </row>
        <row r="84">
          <cell r="B84" t="str">
            <v>If incoming becomes free then only MTC is considered</v>
          </cell>
        </row>
        <row r="85">
          <cell r="B85" t="str">
            <v>Autoroam - Mumbai</v>
          </cell>
        </row>
        <row r="86">
          <cell r="C86" t="str">
            <v>Average MoU</v>
          </cell>
          <cell r="G86">
            <v>0</v>
          </cell>
          <cell r="H86">
            <v>0</v>
          </cell>
          <cell r="M86">
            <v>0</v>
          </cell>
          <cell r="N86">
            <v>0</v>
          </cell>
          <cell r="O86">
            <v>0</v>
          </cell>
        </row>
        <row r="88">
          <cell r="D88" t="str">
            <v>Outoing</v>
          </cell>
          <cell r="G88">
            <v>0</v>
          </cell>
          <cell r="H88">
            <v>0</v>
          </cell>
          <cell r="M88">
            <v>0</v>
          </cell>
          <cell r="N88">
            <v>0</v>
          </cell>
          <cell r="O88">
            <v>0</v>
          </cell>
        </row>
        <row r="89">
          <cell r="E89" t="str">
            <v>Mobile to Mobile</v>
          </cell>
          <cell r="G89">
            <v>0</v>
          </cell>
          <cell r="H89">
            <v>0</v>
          </cell>
          <cell r="M89">
            <v>0</v>
          </cell>
          <cell r="N89">
            <v>0</v>
          </cell>
          <cell r="O89">
            <v>0</v>
          </cell>
        </row>
        <row r="90">
          <cell r="E90" t="str">
            <v>Mobile to PSTN/STD/ISD</v>
          </cell>
          <cell r="G90">
            <v>0</v>
          </cell>
          <cell r="H90">
            <v>0</v>
          </cell>
          <cell r="M90">
            <v>0</v>
          </cell>
          <cell r="N90">
            <v>0</v>
          </cell>
          <cell r="O90">
            <v>0</v>
          </cell>
        </row>
        <row r="92">
          <cell r="D92" t="str">
            <v>Incoming</v>
          </cell>
          <cell r="G92">
            <v>0</v>
          </cell>
          <cell r="H92">
            <v>0</v>
          </cell>
          <cell r="M92">
            <v>0</v>
          </cell>
          <cell r="N92">
            <v>0</v>
          </cell>
          <cell r="O92">
            <v>0</v>
          </cell>
        </row>
        <row r="93">
          <cell r="E93" t="str">
            <v>Mobile to Mobile</v>
          </cell>
          <cell r="G93">
            <v>0</v>
          </cell>
          <cell r="H93">
            <v>0</v>
          </cell>
          <cell r="M93">
            <v>0</v>
          </cell>
          <cell r="N93">
            <v>0</v>
          </cell>
          <cell r="O93">
            <v>0</v>
          </cell>
        </row>
        <row r="94">
          <cell r="E94" t="str">
            <v>PSTN/STD/ISD to Mobile</v>
          </cell>
          <cell r="G94">
            <v>0</v>
          </cell>
          <cell r="H94">
            <v>0</v>
          </cell>
          <cell r="M94">
            <v>0</v>
          </cell>
          <cell r="N94">
            <v>0</v>
          </cell>
          <cell r="O94">
            <v>0</v>
          </cell>
        </row>
        <row r="95">
          <cell r="I95" t="str">
            <v>Incoming free from</v>
          </cell>
        </row>
        <row r="96">
          <cell r="C96" t="str">
            <v>Average RPM</v>
          </cell>
          <cell r="G96">
            <v>0</v>
          </cell>
          <cell r="H96">
            <v>0</v>
          </cell>
          <cell r="I96">
            <v>13</v>
          </cell>
          <cell r="J96" t="b">
            <v>0</v>
          </cell>
          <cell r="M96">
            <v>0</v>
          </cell>
          <cell r="N96">
            <v>0</v>
          </cell>
          <cell r="O96">
            <v>0</v>
          </cell>
        </row>
        <row r="97">
          <cell r="D97" t="str">
            <v>Outoing</v>
          </cell>
          <cell r="G97">
            <v>0</v>
          </cell>
          <cell r="H97">
            <v>0</v>
          </cell>
          <cell r="M97">
            <v>0</v>
          </cell>
          <cell r="N97">
            <v>0</v>
          </cell>
          <cell r="O97">
            <v>0</v>
          </cell>
        </row>
        <row r="98">
          <cell r="D98" t="str">
            <v>Incoming</v>
          </cell>
          <cell r="G98">
            <v>0</v>
          </cell>
          <cell r="H98">
            <v>0</v>
          </cell>
          <cell r="M98">
            <v>0</v>
          </cell>
          <cell r="N98">
            <v>0</v>
          </cell>
          <cell r="O98">
            <v>0</v>
          </cell>
        </row>
        <row r="100">
          <cell r="C100" t="str">
            <v>Average PSTN RPM</v>
          </cell>
        </row>
        <row r="101">
          <cell r="D101" t="str">
            <v>Outoing</v>
          </cell>
          <cell r="G101">
            <v>0</v>
          </cell>
          <cell r="H101">
            <v>0</v>
          </cell>
          <cell r="M101">
            <v>0</v>
          </cell>
          <cell r="N101">
            <v>0</v>
          </cell>
          <cell r="O101">
            <v>0</v>
          </cell>
        </row>
        <row r="102">
          <cell r="D102" t="str">
            <v>Incoming</v>
          </cell>
          <cell r="G102">
            <v>0</v>
          </cell>
          <cell r="H102">
            <v>0</v>
          </cell>
          <cell r="M102">
            <v>0</v>
          </cell>
          <cell r="N102">
            <v>0</v>
          </cell>
          <cell r="O102">
            <v>0</v>
          </cell>
        </row>
        <row r="104">
          <cell r="C104" t="str">
            <v>Fixed Charges Rs.</v>
          </cell>
          <cell r="G104">
            <v>0</v>
          </cell>
          <cell r="H104">
            <v>0</v>
          </cell>
          <cell r="M104">
            <v>0</v>
          </cell>
          <cell r="N104">
            <v>0</v>
          </cell>
          <cell r="O104">
            <v>0</v>
          </cell>
        </row>
        <row r="107">
          <cell r="C107" t="str">
            <v>Average subscriber base</v>
          </cell>
          <cell r="M107">
            <v>0</v>
          </cell>
          <cell r="N107">
            <v>0</v>
          </cell>
          <cell r="O107">
            <v>0</v>
          </cell>
        </row>
        <row r="108">
          <cell r="C108" t="str">
            <v>Airtime Revenue</v>
          </cell>
        </row>
        <row r="109">
          <cell r="D109" t="str">
            <v>Incoming</v>
          </cell>
          <cell r="M109">
            <v>0</v>
          </cell>
          <cell r="N109">
            <v>0</v>
          </cell>
          <cell r="O109">
            <v>0</v>
          </cell>
        </row>
        <row r="110">
          <cell r="D110" t="str">
            <v>Outgoing</v>
          </cell>
          <cell r="M110">
            <v>0</v>
          </cell>
          <cell r="N110">
            <v>0</v>
          </cell>
          <cell r="O110">
            <v>0</v>
          </cell>
        </row>
        <row r="111">
          <cell r="J111" t="str">
            <v>a</v>
          </cell>
          <cell r="M111">
            <v>0</v>
          </cell>
          <cell r="N111">
            <v>0</v>
          </cell>
          <cell r="O111">
            <v>0</v>
          </cell>
        </row>
        <row r="113">
          <cell r="C113" t="str">
            <v>Fixed Charges Rs.</v>
          </cell>
          <cell r="J113" t="str">
            <v>b</v>
          </cell>
          <cell r="M113">
            <v>0</v>
          </cell>
          <cell r="N113">
            <v>0</v>
          </cell>
          <cell r="O113">
            <v>0</v>
          </cell>
        </row>
        <row r="115">
          <cell r="C115" t="str">
            <v>PSTN Revenue</v>
          </cell>
        </row>
        <row r="116">
          <cell r="D116" t="str">
            <v>Incoming</v>
          </cell>
          <cell r="M116">
            <v>0</v>
          </cell>
          <cell r="N116">
            <v>0</v>
          </cell>
          <cell r="O116">
            <v>0</v>
          </cell>
        </row>
        <row r="117">
          <cell r="D117" t="str">
            <v>Outgoing</v>
          </cell>
          <cell r="M117">
            <v>0</v>
          </cell>
          <cell r="N117">
            <v>0</v>
          </cell>
          <cell r="O117">
            <v>0</v>
          </cell>
        </row>
        <row r="118">
          <cell r="J118" t="str">
            <v>c</v>
          </cell>
          <cell r="M118">
            <v>0</v>
          </cell>
          <cell r="N118">
            <v>0</v>
          </cell>
          <cell r="O118">
            <v>0</v>
          </cell>
        </row>
        <row r="120">
          <cell r="C120" t="str">
            <v>Total Revenue - Autoroam Mumbai</v>
          </cell>
          <cell r="J120" t="str">
            <v>a+b+c</v>
          </cell>
          <cell r="M120">
            <v>0</v>
          </cell>
          <cell r="N120">
            <v>0</v>
          </cell>
          <cell r="O120">
            <v>0</v>
          </cell>
        </row>
        <row r="121">
          <cell r="C121" t="str">
            <v>Surcharge</v>
          </cell>
          <cell r="F121">
            <v>0.1</v>
          </cell>
          <cell r="M121">
            <v>0</v>
          </cell>
          <cell r="N121">
            <v>0</v>
          </cell>
          <cell r="O121">
            <v>0</v>
          </cell>
        </row>
        <row r="124">
          <cell r="G124" t="str">
            <v>Base</v>
          </cell>
          <cell r="H124" t="str">
            <v>Scenario III          Long Distance</v>
          </cell>
        </row>
        <row r="125">
          <cell r="B125" t="str">
            <v>Assumption :</v>
          </cell>
        </row>
        <row r="126">
          <cell r="B126" t="str">
            <v>If incoming becomes free then only MTC is considered</v>
          </cell>
        </row>
        <row r="127">
          <cell r="B127" t="str">
            <v>Autoroam - India</v>
          </cell>
        </row>
        <row r="128">
          <cell r="C128" t="str">
            <v>Average MoU</v>
          </cell>
          <cell r="G128">
            <v>70</v>
          </cell>
          <cell r="H128">
            <v>70</v>
          </cell>
          <cell r="M128">
            <v>70</v>
          </cell>
          <cell r="N128">
            <v>70</v>
          </cell>
          <cell r="O128">
            <v>70</v>
          </cell>
        </row>
        <row r="130">
          <cell r="D130" t="str">
            <v>Outoing</v>
          </cell>
          <cell r="F130">
            <v>0.6</v>
          </cell>
          <cell r="G130">
            <v>42</v>
          </cell>
          <cell r="H130">
            <v>42</v>
          </cell>
          <cell r="M130">
            <v>42</v>
          </cell>
          <cell r="N130">
            <v>42</v>
          </cell>
          <cell r="O130">
            <v>42</v>
          </cell>
        </row>
        <row r="131">
          <cell r="E131" t="str">
            <v>Mobile to Mobile</v>
          </cell>
          <cell r="G131">
            <v>1</v>
          </cell>
          <cell r="H131">
            <v>1</v>
          </cell>
          <cell r="M131">
            <v>1</v>
          </cell>
          <cell r="N131">
            <v>1</v>
          </cell>
          <cell r="O131">
            <v>1</v>
          </cell>
        </row>
        <row r="132">
          <cell r="E132" t="str">
            <v>Mobile to PSTN/STD/ISD</v>
          </cell>
          <cell r="G132">
            <v>41</v>
          </cell>
          <cell r="H132">
            <v>41</v>
          </cell>
          <cell r="M132">
            <v>41</v>
          </cell>
          <cell r="N132">
            <v>41</v>
          </cell>
          <cell r="O132">
            <v>41</v>
          </cell>
        </row>
        <row r="134">
          <cell r="D134" t="str">
            <v>Incoming</v>
          </cell>
          <cell r="F134">
            <v>0.4</v>
          </cell>
          <cell r="G134">
            <v>28</v>
          </cell>
          <cell r="H134">
            <v>28</v>
          </cell>
          <cell r="M134">
            <v>28</v>
          </cell>
          <cell r="N134">
            <v>28</v>
          </cell>
          <cell r="O134">
            <v>28</v>
          </cell>
        </row>
        <row r="135">
          <cell r="E135" t="str">
            <v>Mobile to Mobile</v>
          </cell>
          <cell r="G135">
            <v>5</v>
          </cell>
          <cell r="H135">
            <v>10</v>
          </cell>
          <cell r="M135">
            <v>5</v>
          </cell>
          <cell r="N135">
            <v>5</v>
          </cell>
          <cell r="O135">
            <v>5</v>
          </cell>
        </row>
        <row r="136">
          <cell r="E136" t="str">
            <v>PSTN/STD/ISD to Mobile</v>
          </cell>
          <cell r="G136">
            <v>23</v>
          </cell>
          <cell r="H136">
            <v>18</v>
          </cell>
          <cell r="M136">
            <v>23</v>
          </cell>
          <cell r="N136">
            <v>23</v>
          </cell>
          <cell r="O136">
            <v>23</v>
          </cell>
        </row>
        <row r="137">
          <cell r="I137" t="str">
            <v>Incoming free from</v>
          </cell>
        </row>
        <row r="138">
          <cell r="C138" t="str">
            <v>Average RPM</v>
          </cell>
          <cell r="G138">
            <v>10</v>
          </cell>
          <cell r="H138">
            <v>10</v>
          </cell>
          <cell r="I138">
            <v>13</v>
          </cell>
          <cell r="J138" t="b">
            <v>0</v>
          </cell>
          <cell r="M138">
            <v>10</v>
          </cell>
          <cell r="N138">
            <v>10</v>
          </cell>
          <cell r="O138">
            <v>10</v>
          </cell>
        </row>
        <row r="139">
          <cell r="D139" t="str">
            <v>Outoing</v>
          </cell>
          <cell r="G139">
            <v>10</v>
          </cell>
          <cell r="H139">
            <v>10</v>
          </cell>
          <cell r="M139">
            <v>10</v>
          </cell>
          <cell r="N139">
            <v>10</v>
          </cell>
          <cell r="O139">
            <v>10</v>
          </cell>
        </row>
        <row r="140">
          <cell r="D140" t="str">
            <v>Incoming</v>
          </cell>
          <cell r="G140">
            <v>10</v>
          </cell>
          <cell r="H140">
            <v>10</v>
          </cell>
          <cell r="M140">
            <v>10</v>
          </cell>
          <cell r="N140">
            <v>10</v>
          </cell>
          <cell r="O140">
            <v>10</v>
          </cell>
        </row>
        <row r="142">
          <cell r="C142" t="str">
            <v>Average PSTN RPM</v>
          </cell>
          <cell r="G142">
            <v>12</v>
          </cell>
          <cell r="H142">
            <v>12</v>
          </cell>
          <cell r="M142">
            <v>12</v>
          </cell>
          <cell r="N142">
            <v>12</v>
          </cell>
          <cell r="O142">
            <v>12</v>
          </cell>
        </row>
        <row r="143">
          <cell r="D143" t="str">
            <v>Outoing</v>
          </cell>
          <cell r="G143">
            <v>12</v>
          </cell>
          <cell r="H143">
            <v>12</v>
          </cell>
          <cell r="M143">
            <v>12</v>
          </cell>
          <cell r="N143">
            <v>12</v>
          </cell>
          <cell r="O143">
            <v>12</v>
          </cell>
        </row>
        <row r="144">
          <cell r="D144" t="str">
            <v>Incoming</v>
          </cell>
          <cell r="G144">
            <v>12</v>
          </cell>
          <cell r="H144">
            <v>12</v>
          </cell>
          <cell r="M144">
            <v>12</v>
          </cell>
          <cell r="N144">
            <v>12</v>
          </cell>
          <cell r="O144">
            <v>12</v>
          </cell>
        </row>
        <row r="146">
          <cell r="C146" t="str">
            <v>Fixed Charges Rs.</v>
          </cell>
          <cell r="G146">
            <v>99</v>
          </cell>
          <cell r="H146">
            <v>99</v>
          </cell>
          <cell r="M146">
            <v>99</v>
          </cell>
          <cell r="N146">
            <v>99</v>
          </cell>
          <cell r="O146">
            <v>99</v>
          </cell>
        </row>
        <row r="149">
          <cell r="C149" t="str">
            <v>Average subscriber base</v>
          </cell>
          <cell r="M149">
            <v>11955</v>
          </cell>
          <cell r="N149">
            <v>12024.217499999999</v>
          </cell>
          <cell r="O149">
            <v>12416.72586875</v>
          </cell>
        </row>
        <row r="150">
          <cell r="C150" t="str">
            <v>Airtime Revenue</v>
          </cell>
        </row>
        <row r="151">
          <cell r="D151" t="str">
            <v>Incoming</v>
          </cell>
          <cell r="M151">
            <v>2.3431799999999998</v>
          </cell>
          <cell r="N151">
            <v>2.3567466299999995</v>
          </cell>
          <cell r="O151">
            <v>2.4336782702750002</v>
          </cell>
        </row>
        <row r="152">
          <cell r="D152" t="str">
            <v>Outgoing</v>
          </cell>
          <cell r="M152">
            <v>3.5147699999999999</v>
          </cell>
          <cell r="N152">
            <v>3.5351199449999995</v>
          </cell>
          <cell r="O152">
            <v>3.6505174054124998</v>
          </cell>
        </row>
        <row r="153">
          <cell r="J153" t="str">
            <v>a</v>
          </cell>
          <cell r="M153">
            <v>5.8579499999999998</v>
          </cell>
          <cell r="N153">
            <v>5.891866574999999</v>
          </cell>
          <cell r="O153">
            <v>6.0841956756875</v>
          </cell>
        </row>
        <row r="155">
          <cell r="C155" t="str">
            <v>Fixed Charges Rs.</v>
          </cell>
          <cell r="J155" t="str">
            <v>b</v>
          </cell>
          <cell r="M155">
            <v>1.1835450000000001</v>
          </cell>
          <cell r="N155">
            <v>1.1903975325</v>
          </cell>
          <cell r="O155">
            <v>1.2292558610062498</v>
          </cell>
        </row>
        <row r="157">
          <cell r="C157" t="str">
            <v>PSTN Revenue</v>
          </cell>
        </row>
        <row r="158">
          <cell r="D158" t="str">
            <v>Incoming</v>
          </cell>
          <cell r="M158">
            <v>2.3097059999999998</v>
          </cell>
          <cell r="N158">
            <v>2.3230788209999997</v>
          </cell>
          <cell r="O158">
            <v>2.3989114378425</v>
          </cell>
        </row>
        <row r="159">
          <cell r="D159" t="str">
            <v>Outgoing</v>
          </cell>
          <cell r="M159">
            <v>4.1173019999999996</v>
          </cell>
          <cell r="N159">
            <v>4.1411405069999994</v>
          </cell>
          <cell r="O159">
            <v>4.2763203891975001</v>
          </cell>
        </row>
        <row r="160">
          <cell r="J160" t="str">
            <v>c</v>
          </cell>
          <cell r="M160">
            <v>6.4270079999999989</v>
          </cell>
          <cell r="N160">
            <v>6.4642193279999987</v>
          </cell>
          <cell r="O160">
            <v>6.6752318270400002</v>
          </cell>
        </row>
        <row r="162">
          <cell r="C162" t="str">
            <v>Total Revenue - Autoroam India</v>
          </cell>
          <cell r="J162" t="str">
            <v>a+b+c</v>
          </cell>
          <cell r="M162">
            <v>13.468502999999998</v>
          </cell>
          <cell r="N162">
            <v>13.546483435499997</v>
          </cell>
          <cell r="O162">
            <v>13.988683363733749</v>
          </cell>
        </row>
        <row r="163">
          <cell r="C163" t="str">
            <v>Surcharge</v>
          </cell>
          <cell r="F163">
            <v>0.1</v>
          </cell>
          <cell r="M163">
            <v>1.2284958000000001</v>
          </cell>
          <cell r="N163">
            <v>1.2356085902999998</v>
          </cell>
          <cell r="O163">
            <v>1.2759427502727503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Indoor BTS upgrade prices"/>
    </sheetNames>
    <sheetDataSet>
      <sheetData sheetId="0" refreshError="1">
        <row r="2">
          <cell r="A2" t="str">
            <v>_10</v>
          </cell>
          <cell r="B2" t="str">
            <v>NMS / 10</v>
          </cell>
        </row>
        <row r="3">
          <cell r="A3" t="str">
            <v>_100</v>
          </cell>
          <cell r="B3" t="str">
            <v>NMS / 100</v>
          </cell>
        </row>
        <row r="4">
          <cell r="A4" t="str">
            <v>_1000</v>
          </cell>
          <cell r="B4" t="str">
            <v>NMS / 1000</v>
          </cell>
        </row>
        <row r="5">
          <cell r="A5" t="str">
            <v>_2000</v>
          </cell>
          <cell r="B5" t="str">
            <v>NMS / 2000</v>
          </cell>
        </row>
        <row r="6">
          <cell r="A6" t="str">
            <v>_400</v>
          </cell>
          <cell r="B6" t="str">
            <v>NMS / 400</v>
          </cell>
        </row>
        <row r="7">
          <cell r="A7" t="str">
            <v>_5000</v>
          </cell>
          <cell r="B7" t="str">
            <v>NMS / 5000</v>
          </cell>
        </row>
        <row r="8">
          <cell r="A8" t="str">
            <v>_ftra</v>
          </cell>
          <cell r="B8" t="str">
            <v>Traffica for Fixed Networks</v>
          </cell>
        </row>
        <row r="9">
          <cell r="A9" t="str">
            <v>_mini</v>
          </cell>
          <cell r="B9" t="str">
            <v>NMS / 100 Mini</v>
          </cell>
        </row>
        <row r="10">
          <cell r="A10" t="str">
            <v>_q1</v>
          </cell>
          <cell r="B10" t="str">
            <v>Q1 DCN Solution</v>
          </cell>
        </row>
        <row r="11">
          <cell r="A11" t="str">
            <v>_sdw</v>
          </cell>
          <cell r="B11" t="str">
            <v>SDW</v>
          </cell>
        </row>
        <row r="12">
          <cell r="A12" t="str">
            <v>_smp</v>
          </cell>
          <cell r="B12" t="str">
            <v>SMP</v>
          </cell>
        </row>
        <row r="13">
          <cell r="A13" t="str">
            <v>_tra</v>
          </cell>
          <cell r="B13" t="str">
            <v>Traffica</v>
          </cell>
        </row>
        <row r="14">
          <cell r="A14" t="str">
            <v>_addon</v>
          </cell>
          <cell r="B14" t="str">
            <v>HW Extensions</v>
          </cell>
        </row>
        <row r="15">
          <cell r="A15" t="str">
            <v>_insp</v>
          </cell>
          <cell r="B15" t="str">
            <v>Inspector</v>
          </cell>
        </row>
        <row r="16">
          <cell r="A16" t="str">
            <v>_ip</v>
          </cell>
          <cell r="B16" t="str">
            <v>NMS for IP</v>
          </cell>
        </row>
        <row r="17">
          <cell r="A17" t="str">
            <v>_mdmvi.xls</v>
          </cell>
          <cell r="B17" t="str">
            <v>MD / MVI</v>
          </cell>
        </row>
        <row r="18">
          <cell r="A18" t="str">
            <v>_ndw</v>
          </cell>
          <cell r="B18" t="str">
            <v>NDW</v>
          </cell>
        </row>
        <row r="19">
          <cell r="A19" t="str">
            <v>_opse</v>
          </cell>
          <cell r="B19" t="str">
            <v>Operator Seats</v>
          </cell>
        </row>
        <row r="20">
          <cell r="A20" t="str">
            <v>_t1011</v>
          </cell>
          <cell r="B20" t="str">
            <v>NMS / 2000 T10 -&gt; T11</v>
          </cell>
        </row>
        <row r="21">
          <cell r="A21" t="str">
            <v>_tts</v>
          </cell>
          <cell r="B21" t="str">
            <v>Net Act</v>
          </cell>
        </row>
        <row r="22">
          <cell r="A22" t="str">
            <v>_comt</v>
          </cell>
          <cell r="B22" t="str">
            <v>Competense Transefer</v>
          </cell>
        </row>
        <row r="23">
          <cell r="A23" t="str">
            <v>_work</v>
          </cell>
          <cell r="B23" t="str">
            <v>Work Estimates</v>
          </cell>
        </row>
        <row r="24">
          <cell r="A24" t="str">
            <v>_nmsbs</v>
          </cell>
          <cell r="B24" t="str">
            <v>NMS Backup</v>
          </cell>
        </row>
        <row r="25">
          <cell r="A25" t="str">
            <v>_plane</v>
          </cell>
          <cell r="B25" t="str">
            <v>PlanEdit</v>
          </cell>
        </row>
      </sheetData>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icsson Template"/>
      <sheetName val="Nokia Template"/>
      <sheetName val="Siemens Template"/>
    </sheetNames>
    <sheetDataSet>
      <sheetData sheetId="0"/>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TRO"/>
      <sheetName val="ROLLOUT"/>
      <sheetName val="BSC2,TCSM2"/>
      <sheetName val="BSC2i ETSI"/>
      <sheetName val="BSC2i ANSI"/>
      <sheetName val="BSC2i US-TDMA EDGE"/>
      <sheetName val="OPTIONAL FEATURES, ETSI"/>
      <sheetName val="OPTIONAL FEATURES, ANSI"/>
      <sheetName val="DOC"/>
      <sheetName val="HW_UPGRADES"/>
      <sheetName val="DIMENSION"/>
      <sheetName val="GLP-DISCOUNT"/>
      <sheetName val="CURRENCY"/>
      <sheetName val="REVISION"/>
      <sheetName val="Module1"/>
      <sheetName val="GLP 2001"/>
      <sheetName val="Macro1"/>
      <sheetName val="Macro2"/>
      <sheetName val="Macro3"/>
      <sheetName val="Module2"/>
      <sheetName val="Module3"/>
      <sheetName val="GLP_DISCOUNT"/>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3">
          <cell r="E3">
            <v>0</v>
          </cell>
        </row>
        <row r="4">
          <cell r="E4">
            <v>0</v>
          </cell>
        </row>
      </sheetData>
      <sheetData sheetId="13" refreshError="1"/>
      <sheetData sheetId="14"/>
      <sheetData sheetId="15" refreshError="1"/>
      <sheetData sheetId="16" refreshError="1"/>
      <sheetData sheetId="17"/>
      <sheetData sheetId="18"/>
      <sheetData sheetId="19"/>
      <sheetData sheetId="20" refreshError="1"/>
      <sheetData sheetId="21" refreshError="1"/>
      <sheetData sheetId="22"/>
      <sheetData sheetId="2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VAT_ED_Credit"/>
      <sheetName val="JTS"/>
      <sheetName val="AMC &amp; O&amp;M"/>
      <sheetName val="JTS Costing"/>
      <sheetName val="ETC"/>
      <sheetName val="DSN AFAS"/>
      <sheetName val="Works"/>
      <sheetName val="BOQ-AFAS"/>
      <sheetName val="BOQ-PAS"/>
      <sheetName val="PCS"/>
      <sheetName val="Instruction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lcordia"/>
      <sheetName val="summary"/>
      <sheetName val="Eqmnt"/>
      <sheetName val="CS"/>
      <sheetName val="margin"/>
      <sheetName val="IN"/>
      <sheetName val="Test eqpt"/>
      <sheetName val="Spares"/>
      <sheetName val="Sheet1"/>
    </sheetNames>
    <sheetDataSet>
      <sheetData sheetId="0" refreshError="1"/>
      <sheetData sheetId="1" refreshError="1"/>
      <sheetData sheetId="2" refreshError="1"/>
      <sheetData sheetId="3" refreshError="1"/>
      <sheetData sheetId="4" refreshError="1">
        <row r="35">
          <cell r="C35">
            <v>47</v>
          </cell>
        </row>
        <row r="36">
          <cell r="C36">
            <v>9.0565848214285705</v>
          </cell>
        </row>
      </sheetData>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ment Budget"/>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 LIST"/>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TRO"/>
      <sheetName val="ROLLOUT"/>
      <sheetName val="BSC2,TCSM2"/>
      <sheetName val="BSC2i ETSI"/>
      <sheetName val="BSC2i ANSI"/>
      <sheetName val="BSC2i US-TDMA EDGE"/>
      <sheetName val="OPTIONAL FEATURES, ETSI"/>
      <sheetName val="OPTIONAL FEATURES, ANSI"/>
      <sheetName val="DOC"/>
      <sheetName val="HW_UPGRADES"/>
      <sheetName val="DIMENSION"/>
      <sheetName val="GLP-DISCOUNT"/>
      <sheetName val="CURRENCY"/>
      <sheetName val="REVISION"/>
      <sheetName val="Module1"/>
      <sheetName val="GLP 2001"/>
      <sheetName val="Macro1"/>
      <sheetName val="Macro2"/>
      <sheetName val="Macro3"/>
      <sheetName val="Module2"/>
      <sheetName val="Module3"/>
      <sheetName val="GLP_DIS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5">
          <cell r="E5">
            <v>0</v>
          </cell>
        </row>
      </sheetData>
      <sheetData sheetId="13" refreshError="1"/>
      <sheetData sheetId="14"/>
      <sheetData sheetId="15" refreshError="1"/>
      <sheetData sheetId="16" refreshError="1">
        <row r="7">
          <cell r="A7">
            <v>1000074</v>
          </cell>
          <cell r="B7" t="str">
            <v>128 TRX Large Functionality</v>
          </cell>
          <cell r="C7">
            <v>330483.27</v>
          </cell>
        </row>
        <row r="8">
          <cell r="A8">
            <v>1000093</v>
          </cell>
          <cell r="B8" t="str">
            <v>16 TRX Basic Functionality</v>
          </cell>
          <cell r="C8">
            <v>25293.71</v>
          </cell>
        </row>
        <row r="9">
          <cell r="A9">
            <v>1000110</v>
          </cell>
          <cell r="B9" t="str">
            <v>Upgrade</v>
          </cell>
          <cell r="C9">
            <v>7238.01</v>
          </cell>
        </row>
        <row r="10">
          <cell r="A10">
            <v>1000111</v>
          </cell>
          <cell r="B10" t="str">
            <v>Upgrade</v>
          </cell>
          <cell r="C10">
            <v>21125.1</v>
          </cell>
        </row>
        <row r="11">
          <cell r="A11">
            <v>1000115</v>
          </cell>
          <cell r="B11" t="str">
            <v>Upgrade</v>
          </cell>
          <cell r="C11">
            <v>21125.1</v>
          </cell>
        </row>
        <row r="12">
          <cell r="A12">
            <v>1000116</v>
          </cell>
          <cell r="B12" t="str">
            <v>High Capacity Common Units for BSCi</v>
          </cell>
          <cell r="C12">
            <v>28664.66</v>
          </cell>
        </row>
        <row r="13">
          <cell r="A13">
            <v>1000118</v>
          </cell>
          <cell r="B13" t="str">
            <v>Upgrade</v>
          </cell>
          <cell r="C13">
            <v>7238.01</v>
          </cell>
        </row>
        <row r="14">
          <cell r="A14">
            <v>1000119</v>
          </cell>
          <cell r="B14" t="str">
            <v>Upgrade</v>
          </cell>
          <cell r="C14">
            <v>7238.01</v>
          </cell>
        </row>
        <row r="15">
          <cell r="A15">
            <v>1000120</v>
          </cell>
          <cell r="B15" t="str">
            <v>High Capacity Common Units for BSCi</v>
          </cell>
          <cell r="C15">
            <v>28664.66</v>
          </cell>
        </row>
        <row r="16">
          <cell r="A16">
            <v>1000192</v>
          </cell>
          <cell r="B16" t="str">
            <v>BSC2i 64 TRX Basic Functionality</v>
          </cell>
          <cell r="C16">
            <v>84578.25</v>
          </cell>
        </row>
        <row r="17">
          <cell r="A17">
            <v>1000193</v>
          </cell>
          <cell r="B17" t="str">
            <v>BSCi/2i 128 TRX Basic High Capacity Functionality</v>
          </cell>
          <cell r="C17">
            <v>169156.38</v>
          </cell>
        </row>
        <row r="18">
          <cell r="A18">
            <v>1000800</v>
          </cell>
          <cell r="B18" t="str">
            <v>NMS Link G.703</v>
          </cell>
          <cell r="C18">
            <v>1660.88</v>
          </cell>
        </row>
        <row r="19">
          <cell r="A19">
            <v>1000805</v>
          </cell>
          <cell r="B19" t="str">
            <v>NMS Link G.703 BSC2A</v>
          </cell>
          <cell r="C19">
            <v>1660.88</v>
          </cell>
        </row>
        <row r="20">
          <cell r="A20">
            <v>1000850</v>
          </cell>
          <cell r="B20" t="str">
            <v>NMS Link X.21</v>
          </cell>
          <cell r="C20">
            <v>826.54</v>
          </cell>
        </row>
        <row r="21">
          <cell r="A21">
            <v>1000860</v>
          </cell>
          <cell r="B21" t="str">
            <v>NMS Link X.24</v>
          </cell>
          <cell r="C21">
            <v>826.54</v>
          </cell>
        </row>
        <row r="22">
          <cell r="A22">
            <v>1000870</v>
          </cell>
          <cell r="B22" t="str">
            <v>NMS Link V.35</v>
          </cell>
          <cell r="C22">
            <v>826.54</v>
          </cell>
        </row>
        <row r="23">
          <cell r="A23">
            <v>1000880</v>
          </cell>
          <cell r="B23" t="str">
            <v>NMS Link COCEN</v>
          </cell>
          <cell r="C23">
            <v>1579.5</v>
          </cell>
        </row>
        <row r="24">
          <cell r="A24">
            <v>1000885</v>
          </cell>
          <cell r="B24" t="str">
            <v>NMS Link G.703</v>
          </cell>
          <cell r="C24">
            <v>4504.2700000000004</v>
          </cell>
        </row>
        <row r="25">
          <cell r="A25">
            <v>1000886</v>
          </cell>
          <cell r="B25" t="str">
            <v>NMS Link G.703</v>
          </cell>
          <cell r="C25">
            <v>4504.2700000000004</v>
          </cell>
        </row>
        <row r="26">
          <cell r="A26">
            <v>1000900</v>
          </cell>
          <cell r="B26" t="str">
            <v>Alarm Lamp Panel and  cable CYK 20m</v>
          </cell>
          <cell r="C26">
            <v>917.02</v>
          </cell>
        </row>
        <row r="27">
          <cell r="A27">
            <v>1000906</v>
          </cell>
          <cell r="B27" t="str">
            <v>Adapter for CCITT no 7</v>
          </cell>
          <cell r="C27">
            <v>1660.88</v>
          </cell>
        </row>
        <row r="28">
          <cell r="A28">
            <v>1000910</v>
          </cell>
          <cell r="B28" t="str">
            <v>Alarm Lamp Panel and  cable CYK 30m</v>
          </cell>
          <cell r="C28">
            <v>917.02</v>
          </cell>
        </row>
        <row r="29">
          <cell r="A29">
            <v>1000920</v>
          </cell>
          <cell r="B29" t="str">
            <v>Alarm Lamp Panel and  cable CYK 40m</v>
          </cell>
          <cell r="C29">
            <v>917.02</v>
          </cell>
        </row>
        <row r="30">
          <cell r="A30">
            <v>1000930</v>
          </cell>
          <cell r="B30" t="str">
            <v>Alarm Lamp Panel and  cable CYK 50m</v>
          </cell>
          <cell r="C30">
            <v>917.02</v>
          </cell>
        </row>
        <row r="31">
          <cell r="A31">
            <v>1000936</v>
          </cell>
          <cell r="B31" t="str">
            <v>Line Printer</v>
          </cell>
          <cell r="C31">
            <v>1093.17</v>
          </cell>
        </row>
        <row r="32">
          <cell r="A32">
            <v>1000942</v>
          </cell>
          <cell r="B32" t="str">
            <v>Display Controller</v>
          </cell>
          <cell r="C32">
            <v>1093.17</v>
          </cell>
        </row>
        <row r="33">
          <cell r="A33">
            <v>1000963</v>
          </cell>
          <cell r="B33" t="str">
            <v>DAT Recorder to SD3C-S</v>
          </cell>
          <cell r="C33">
            <v>2301.2600000000002</v>
          </cell>
        </row>
        <row r="34">
          <cell r="A34">
            <v>1001002</v>
          </cell>
          <cell r="B34" t="str">
            <v>DAT12G</v>
          </cell>
          <cell r="C34">
            <v>2301.2600000000002</v>
          </cell>
        </row>
        <row r="35">
          <cell r="A35">
            <v>1001003</v>
          </cell>
          <cell r="B35" t="str">
            <v>DAT12G</v>
          </cell>
          <cell r="C35">
            <v>2301.2600000000002</v>
          </cell>
        </row>
        <row r="36">
          <cell r="A36">
            <v>2000011</v>
          </cell>
          <cell r="B36" t="str">
            <v>BSC2E/A Extra Cartridge (ET5C 4)</v>
          </cell>
          <cell r="C36">
            <v>1433.64</v>
          </cell>
        </row>
        <row r="37">
          <cell r="A37">
            <v>2000030</v>
          </cell>
          <cell r="B37" t="str">
            <v>BSC2E/A Extra Cartridge (ET5C 4)</v>
          </cell>
          <cell r="C37">
            <v>1433.64</v>
          </cell>
        </row>
        <row r="38">
          <cell r="A38">
            <v>2000031</v>
          </cell>
          <cell r="B38" t="str">
            <v>BSC2E/A Extra Cartridge (ET5C 5-6)</v>
          </cell>
          <cell r="C38">
            <v>2867.28</v>
          </cell>
        </row>
        <row r="39">
          <cell r="A39">
            <v>2000032</v>
          </cell>
          <cell r="B39" t="str">
            <v>BSC2E/A Extra Cartridge (ET5C 7-8)</v>
          </cell>
          <cell r="C39">
            <v>2867.28</v>
          </cell>
        </row>
        <row r="40">
          <cell r="A40">
            <v>2000040</v>
          </cell>
          <cell r="B40" t="str">
            <v>GSWB Upgrade for BSC</v>
          </cell>
          <cell r="C40">
            <v>11675.17</v>
          </cell>
        </row>
        <row r="41">
          <cell r="A41">
            <v>2000041</v>
          </cell>
          <cell r="B41" t="str">
            <v>GSWB Upgrade for BSC2</v>
          </cell>
          <cell r="C41">
            <v>11675.17</v>
          </cell>
        </row>
        <row r="42">
          <cell r="A42">
            <v>2000044</v>
          </cell>
          <cell r="B42" t="str">
            <v>CP4HL Upgrade</v>
          </cell>
          <cell r="C42">
            <v>5947.11</v>
          </cell>
        </row>
        <row r="43">
          <cell r="A43">
            <v>2000045</v>
          </cell>
          <cell r="B43" t="str">
            <v>GSWB Upgrade for BSCi</v>
          </cell>
          <cell r="C43">
            <v>11675.17</v>
          </cell>
        </row>
        <row r="44">
          <cell r="A44">
            <v>2000046</v>
          </cell>
          <cell r="B44" t="str">
            <v>Commission kit for BSCi/BSC2E  CP4HL</v>
          </cell>
          <cell r="C44">
            <v>19940.310000000001</v>
          </cell>
        </row>
        <row r="45">
          <cell r="A45">
            <v>2000047</v>
          </cell>
          <cell r="B45" t="str">
            <v>GSWB Upgrade from GSW to GSWB</v>
          </cell>
          <cell r="C45">
            <v>11675.17</v>
          </cell>
        </row>
        <row r="46">
          <cell r="A46">
            <v>2000048</v>
          </cell>
          <cell r="B46" t="str">
            <v>GSWB Extension from 128 to 192 PCMs</v>
          </cell>
          <cell r="C46">
            <v>6274.84</v>
          </cell>
        </row>
        <row r="47">
          <cell r="A47">
            <v>2000051</v>
          </cell>
          <cell r="B47" t="str">
            <v>GSWB Upgrade from GSW to GSWB</v>
          </cell>
          <cell r="C47">
            <v>11675.17</v>
          </cell>
        </row>
        <row r="48">
          <cell r="A48">
            <v>2000052</v>
          </cell>
          <cell r="B48" t="str">
            <v>GSWB Extension from 128 to 192 PCMs</v>
          </cell>
          <cell r="C48">
            <v>6274.84</v>
          </cell>
        </row>
        <row r="49">
          <cell r="A49">
            <v>2000053</v>
          </cell>
          <cell r="B49" t="str">
            <v>GSWB Upgrade for BSCi</v>
          </cell>
          <cell r="C49">
            <v>11675.17</v>
          </cell>
        </row>
        <row r="50">
          <cell r="A50">
            <v>2000068</v>
          </cell>
          <cell r="B50" t="str">
            <v>BCSU 16TRX Etsi</v>
          </cell>
          <cell r="C50">
            <v>12039.17</v>
          </cell>
        </row>
        <row r="51">
          <cell r="A51">
            <v>2000069</v>
          </cell>
          <cell r="B51" t="str">
            <v>BCSU 16 TRX BSC2A</v>
          </cell>
          <cell r="C51">
            <v>12039.17</v>
          </cell>
        </row>
        <row r="52">
          <cell r="A52">
            <v>2000070</v>
          </cell>
          <cell r="B52" t="str">
            <v>Exchange Terminal for BSC2A</v>
          </cell>
          <cell r="C52">
            <v>897.26</v>
          </cell>
        </row>
        <row r="53">
          <cell r="A53">
            <v>2000071</v>
          </cell>
          <cell r="B53" t="str">
            <v>BCSU 64TRX Etsi</v>
          </cell>
          <cell r="C53">
            <v>21081.96</v>
          </cell>
        </row>
        <row r="54">
          <cell r="A54">
            <v>2000072</v>
          </cell>
          <cell r="B54" t="str">
            <v>BCSU 64TRX Ansi</v>
          </cell>
          <cell r="C54">
            <v>21081.96</v>
          </cell>
        </row>
        <row r="55">
          <cell r="A55">
            <v>2000073</v>
          </cell>
          <cell r="B55" t="str">
            <v>BCSU (GPRS) 16TRX  Etsi</v>
          </cell>
          <cell r="C55">
            <v>17706.18</v>
          </cell>
        </row>
        <row r="56">
          <cell r="A56">
            <v>2000075</v>
          </cell>
          <cell r="B56" t="str">
            <v>BCSU (GPRS) 16TRX  Ansi</v>
          </cell>
          <cell r="C56">
            <v>17706.18</v>
          </cell>
        </row>
        <row r="57">
          <cell r="A57">
            <v>2000076</v>
          </cell>
          <cell r="B57" t="str">
            <v>BCSU 64TRX  Ansi</v>
          </cell>
          <cell r="C57">
            <v>21081.96</v>
          </cell>
        </row>
        <row r="58">
          <cell r="A58">
            <v>2000077</v>
          </cell>
          <cell r="B58" t="str">
            <v>BCSU (GPRS) 64TRX Ansi</v>
          </cell>
          <cell r="C58">
            <v>26748.98</v>
          </cell>
        </row>
        <row r="59">
          <cell r="A59">
            <v>2000078</v>
          </cell>
          <cell r="B59" t="str">
            <v>BCSU (GPRS) 64TRX Etsi</v>
          </cell>
          <cell r="C59">
            <v>26748.98</v>
          </cell>
        </row>
        <row r="60">
          <cell r="A60">
            <v>2000079</v>
          </cell>
          <cell r="B60" t="str">
            <v>Upgrade</v>
          </cell>
          <cell r="C60">
            <v>21125.1</v>
          </cell>
        </row>
        <row r="61">
          <cell r="A61">
            <v>2000082</v>
          </cell>
          <cell r="B61" t="str">
            <v>High Capacity Upgrade</v>
          </cell>
          <cell r="C61">
            <v>21125.1</v>
          </cell>
        </row>
        <row r="62">
          <cell r="A62">
            <v>2000084</v>
          </cell>
          <cell r="B62" t="str">
            <v>High Capacity Upgrade</v>
          </cell>
          <cell r="C62">
            <v>21125.1</v>
          </cell>
        </row>
        <row r="63">
          <cell r="A63">
            <v>2000109</v>
          </cell>
          <cell r="B63" t="str">
            <v>Rack 1 BCBE</v>
          </cell>
          <cell r="C63">
            <v>69590.820000000007</v>
          </cell>
        </row>
        <row r="64">
          <cell r="A64">
            <v>2000116</v>
          </cell>
          <cell r="B64" t="str">
            <v>Rack 2 BCEE</v>
          </cell>
          <cell r="C64">
            <v>19001.97</v>
          </cell>
        </row>
        <row r="65">
          <cell r="A65">
            <v>2000151</v>
          </cell>
          <cell r="B65" t="str">
            <v>Sym.Exchange Terminal for Etsi BSC</v>
          </cell>
          <cell r="C65">
            <v>897.26</v>
          </cell>
        </row>
        <row r="66">
          <cell r="A66">
            <v>2000161</v>
          </cell>
          <cell r="B66" t="str">
            <v>Coax.Exchange Terminal for Etsi BSC</v>
          </cell>
          <cell r="C66">
            <v>897.26</v>
          </cell>
        </row>
        <row r="67">
          <cell r="A67">
            <v>2000165</v>
          </cell>
          <cell r="B67" t="str">
            <v>CL1TG Default</v>
          </cell>
          <cell r="C67">
            <v>2400.06</v>
          </cell>
        </row>
        <row r="68">
          <cell r="A68">
            <v>2000166</v>
          </cell>
          <cell r="B68" t="str">
            <v>CL3TG  Optional</v>
          </cell>
          <cell r="C68">
            <v>3916.38</v>
          </cell>
        </row>
        <row r="69">
          <cell r="A69">
            <v>2000168</v>
          </cell>
          <cell r="B69" t="str">
            <v>PCU Packet Control Unit Upgrade kit</v>
          </cell>
          <cell r="C69">
            <v>5667.01</v>
          </cell>
        </row>
        <row r="70">
          <cell r="A70">
            <v>2000171</v>
          </cell>
          <cell r="B70" t="str">
            <v>Winchester for Spare use</v>
          </cell>
          <cell r="C70">
            <v>1441.96</v>
          </cell>
        </row>
        <row r="71">
          <cell r="A71">
            <v>2000172</v>
          </cell>
          <cell r="B71" t="str">
            <v>Winchester Upgrade to WDDC</v>
          </cell>
          <cell r="C71">
            <v>2883.92</v>
          </cell>
        </row>
        <row r="72">
          <cell r="A72">
            <v>2000173</v>
          </cell>
          <cell r="B72" t="str">
            <v>Winchester Upgrade to 3D3C-S</v>
          </cell>
          <cell r="C72">
            <v>2883.92</v>
          </cell>
        </row>
        <row r="73">
          <cell r="A73">
            <v>2000174</v>
          </cell>
          <cell r="B73" t="str">
            <v>Winchester Upgrade to BSC2i</v>
          </cell>
          <cell r="C73">
            <v>2883.92</v>
          </cell>
        </row>
        <row r="74">
          <cell r="A74">
            <v>2000181</v>
          </cell>
          <cell r="B74" t="str">
            <v>Cabling Conduit if Raised Floor BSC2 TCSM2</v>
          </cell>
          <cell r="C74">
            <v>739.18</v>
          </cell>
        </row>
        <row r="75">
          <cell r="A75">
            <v>2000182</v>
          </cell>
          <cell r="B75" t="str">
            <v>Cabling Rack if Raised Floor  BSC2 TCSM2</v>
          </cell>
          <cell r="C75">
            <v>2133.9499999999998</v>
          </cell>
        </row>
        <row r="76">
          <cell r="A76">
            <v>2000212</v>
          </cell>
          <cell r="B76" t="str">
            <v>Rack1 BCBE Etsi</v>
          </cell>
          <cell r="C76">
            <v>86634.69</v>
          </cell>
        </row>
        <row r="77">
          <cell r="A77">
            <v>2000213</v>
          </cell>
          <cell r="B77" t="str">
            <v>Rack2 BCEE</v>
          </cell>
          <cell r="C77">
            <v>20108.27</v>
          </cell>
        </row>
        <row r="78">
          <cell r="A78">
            <v>2000214</v>
          </cell>
          <cell r="B78" t="str">
            <v>Rack 1 BCBE</v>
          </cell>
          <cell r="C78">
            <v>69590.820000000007</v>
          </cell>
        </row>
        <row r="79">
          <cell r="A79">
            <v>2000215</v>
          </cell>
          <cell r="B79" t="str">
            <v>Rack1 BCBE  Ansi</v>
          </cell>
          <cell r="C79">
            <v>86634.69</v>
          </cell>
        </row>
        <row r="80">
          <cell r="A80">
            <v>2000216</v>
          </cell>
          <cell r="B80" t="str">
            <v>Rack 1 BCBE</v>
          </cell>
          <cell r="C80">
            <v>69590.820000000007</v>
          </cell>
        </row>
        <row r="81">
          <cell r="A81">
            <v>2000217</v>
          </cell>
          <cell r="B81" t="str">
            <v>Rack 1 BCBE</v>
          </cell>
          <cell r="C81">
            <v>69590.820000000007</v>
          </cell>
        </row>
        <row r="82">
          <cell r="A82">
            <v>2000218</v>
          </cell>
          <cell r="B82" t="str">
            <v>Rack 1 (GPRS) BCBE</v>
          </cell>
          <cell r="C82">
            <v>81095.3</v>
          </cell>
        </row>
        <row r="83">
          <cell r="A83">
            <v>2000219</v>
          </cell>
          <cell r="B83" t="str">
            <v>Rack1 BCBE  Ansi</v>
          </cell>
          <cell r="C83">
            <v>86634.69</v>
          </cell>
        </row>
        <row r="84">
          <cell r="A84">
            <v>2000220</v>
          </cell>
          <cell r="B84" t="str">
            <v>Rack1 (GPRS) BCBE</v>
          </cell>
          <cell r="C84">
            <v>92301.7</v>
          </cell>
        </row>
        <row r="85">
          <cell r="A85">
            <v>2000221</v>
          </cell>
          <cell r="B85" t="str">
            <v>Rack 1 (GPRS) BCBE</v>
          </cell>
          <cell r="C85">
            <v>81095.3</v>
          </cell>
        </row>
        <row r="86">
          <cell r="A86">
            <v>2000222</v>
          </cell>
          <cell r="B86" t="str">
            <v>Rack1 (GPRS) BCBE</v>
          </cell>
          <cell r="C86">
            <v>92301.7</v>
          </cell>
        </row>
        <row r="87">
          <cell r="A87">
            <v>2000226</v>
          </cell>
          <cell r="B87" t="str">
            <v>PCU Upgrade kit for GPRS/EDGE</v>
          </cell>
          <cell r="C87">
            <v>5667.01</v>
          </cell>
        </row>
        <row r="88">
          <cell r="A88">
            <v>2000227</v>
          </cell>
          <cell r="B88" t="str">
            <v>GSWB Extension from 192 to 256 PCMs</v>
          </cell>
          <cell r="C88">
            <v>6274.84</v>
          </cell>
        </row>
        <row r="89">
          <cell r="A89">
            <v>2000228</v>
          </cell>
          <cell r="B89" t="str">
            <v>GPRS GSM BSS Functionality per PCU (24*64kbps)ANSI</v>
          </cell>
          <cell r="C89">
            <v>15600</v>
          </cell>
        </row>
        <row r="90">
          <cell r="A90">
            <v>2001000</v>
          </cell>
          <cell r="B90" t="str">
            <v>BSC S9+ NED CD ETSI 10 CD inc. Licence</v>
          </cell>
          <cell r="C90">
            <v>3279.64</v>
          </cell>
        </row>
        <row r="91">
          <cell r="A91">
            <v>2001100</v>
          </cell>
          <cell r="B91" t="str">
            <v>BSC S9+ NED CD ETSI 1 CD Media only</v>
          </cell>
          <cell r="C91">
            <v>819.91</v>
          </cell>
        </row>
        <row r="92">
          <cell r="A92">
            <v>2001110</v>
          </cell>
          <cell r="B92" t="str">
            <v>TCSM S9+ NED CD ETSI 10 CD inc. Licence</v>
          </cell>
          <cell r="C92">
            <v>1093.17</v>
          </cell>
        </row>
        <row r="93">
          <cell r="A93">
            <v>2001120</v>
          </cell>
          <cell r="B93" t="str">
            <v>TCSM S9+ NED CD ETSI 1 CD Media only</v>
          </cell>
          <cell r="C93">
            <v>273.26</v>
          </cell>
        </row>
        <row r="94">
          <cell r="A94">
            <v>2001130</v>
          </cell>
          <cell r="B94" t="str">
            <v>BSC S9+ NED CD ANSI 10 CD inc. Licence</v>
          </cell>
          <cell r="C94">
            <v>3279.64</v>
          </cell>
        </row>
        <row r="95">
          <cell r="A95">
            <v>2001140</v>
          </cell>
          <cell r="B95" t="str">
            <v>BSC S9+ NED CD ANSI 1 CD Media only</v>
          </cell>
          <cell r="C95">
            <v>819.91</v>
          </cell>
        </row>
        <row r="96">
          <cell r="A96">
            <v>2001150</v>
          </cell>
          <cell r="B96" t="str">
            <v>TCSM S9+ NED CD ANSI 10 CD inc. Licence</v>
          </cell>
          <cell r="C96">
            <v>1093.17</v>
          </cell>
        </row>
        <row r="97">
          <cell r="A97">
            <v>2001160</v>
          </cell>
          <cell r="B97" t="str">
            <v>TCSM S9+ NED CD ANSI 1 CD Media only</v>
          </cell>
          <cell r="C97">
            <v>273.26</v>
          </cell>
        </row>
        <row r="98">
          <cell r="A98">
            <v>2001250</v>
          </cell>
          <cell r="B98" t="str">
            <v>BSC S9+ ETSI Documentation Paper Update</v>
          </cell>
          <cell r="C98">
            <v>6559.8</v>
          </cell>
        </row>
        <row r="99">
          <cell r="A99">
            <v>2001260</v>
          </cell>
          <cell r="B99" t="str">
            <v>TCSM2 S9+ ETSI Documentation Paper Update</v>
          </cell>
          <cell r="C99">
            <v>1311.7</v>
          </cell>
        </row>
        <row r="100">
          <cell r="A100">
            <v>2001270</v>
          </cell>
          <cell r="B100" t="str">
            <v>BSC S9+ ANSI Documentation Paper Update</v>
          </cell>
          <cell r="C100">
            <v>6559.8</v>
          </cell>
        </row>
        <row r="101">
          <cell r="A101">
            <v>2001280</v>
          </cell>
          <cell r="B101" t="str">
            <v>TCSM2 S9+ ANSI Documentation Pape Update</v>
          </cell>
          <cell r="C101">
            <v>1311.7</v>
          </cell>
        </row>
        <row r="102">
          <cell r="A102">
            <v>2002530</v>
          </cell>
          <cell r="B102" t="str">
            <v>BSC_TCSM S10 NED Documentation</v>
          </cell>
          <cell r="C102">
            <v>4373.2</v>
          </cell>
        </row>
        <row r="103">
          <cell r="A103">
            <v>2003105</v>
          </cell>
          <cell r="B103" t="str">
            <v>Memory Upgrade MM32M-S</v>
          </cell>
          <cell r="C103">
            <v>514.79999999999995</v>
          </cell>
        </row>
        <row r="104">
          <cell r="A104">
            <v>2003112</v>
          </cell>
          <cell r="B104" t="str">
            <v>NMS Link G.703 BSC2A</v>
          </cell>
          <cell r="C104">
            <v>4504.2660000000005</v>
          </cell>
        </row>
        <row r="105">
          <cell r="A105">
            <v>2003115</v>
          </cell>
          <cell r="B105" t="str">
            <v>High Capacity Common Units for BSC2i</v>
          </cell>
          <cell r="C105">
            <v>28664.66</v>
          </cell>
        </row>
        <row r="106">
          <cell r="A106">
            <v>2003118</v>
          </cell>
          <cell r="B106" t="str">
            <v>Alarm Lamp Panel and  cable CYL 35m</v>
          </cell>
          <cell r="C106">
            <v>917.02</v>
          </cell>
        </row>
        <row r="107">
          <cell r="A107">
            <v>2003119</v>
          </cell>
          <cell r="B107" t="str">
            <v>GPRS GSM BSS Functionality per PCU (31*64kbps)ETSI</v>
          </cell>
          <cell r="C107">
            <v>19500</v>
          </cell>
        </row>
        <row r="108">
          <cell r="A108">
            <v>2003120</v>
          </cell>
          <cell r="B108" t="str">
            <v>GPRS Interface Functionality</v>
          </cell>
          <cell r="C108">
            <v>4810</v>
          </cell>
        </row>
        <row r="109">
          <cell r="A109">
            <v>2003137</v>
          </cell>
          <cell r="B109" t="str">
            <v>BCSU 64TRX  Ansi</v>
          </cell>
          <cell r="C109">
            <v>21081.96</v>
          </cell>
        </row>
        <row r="110">
          <cell r="A110">
            <v>2003138</v>
          </cell>
          <cell r="B110" t="str">
            <v>BCSU 64TRX  Ansi  GPRS</v>
          </cell>
          <cell r="C110">
            <v>26748.98</v>
          </cell>
        </row>
        <row r="111">
          <cell r="A111">
            <v>2003139</v>
          </cell>
          <cell r="B111" t="str">
            <v>BCSU 64TRX  Ansi EDGE</v>
          </cell>
          <cell r="C111">
            <v>32415.99</v>
          </cell>
        </row>
        <row r="112">
          <cell r="A112">
            <v>2003140</v>
          </cell>
          <cell r="B112" t="str">
            <v>BCSU 64TRX  Etsi</v>
          </cell>
          <cell r="C112">
            <v>21081.96</v>
          </cell>
        </row>
        <row r="113">
          <cell r="A113">
            <v>2003141</v>
          </cell>
          <cell r="B113" t="str">
            <v>BCSU 64TRX  Etsi GPRS</v>
          </cell>
          <cell r="C113">
            <v>26748.98</v>
          </cell>
        </row>
        <row r="114">
          <cell r="A114">
            <v>2003142</v>
          </cell>
          <cell r="B114" t="str">
            <v>BCSU 64TRX Etsi EDGE</v>
          </cell>
          <cell r="C114">
            <v>32415.99</v>
          </cell>
        </row>
        <row r="115">
          <cell r="A115">
            <v>2003143</v>
          </cell>
          <cell r="B115" t="str">
            <v>Rack1 BCBE</v>
          </cell>
          <cell r="C115">
            <v>86634.69</v>
          </cell>
        </row>
        <row r="116">
          <cell r="A116">
            <v>2003144</v>
          </cell>
          <cell r="B116" t="str">
            <v>Rack1 BCBE GPRS</v>
          </cell>
          <cell r="C116">
            <v>92301.7</v>
          </cell>
        </row>
        <row r="117">
          <cell r="A117">
            <v>2003145</v>
          </cell>
          <cell r="B117" t="str">
            <v>Rack1 BCBE EDGE</v>
          </cell>
          <cell r="C117">
            <v>97968.71</v>
          </cell>
        </row>
        <row r="118">
          <cell r="A118">
            <v>2003146</v>
          </cell>
          <cell r="B118" t="str">
            <v>Rack1 BCBE</v>
          </cell>
          <cell r="C118">
            <v>86634.69</v>
          </cell>
        </row>
        <row r="119">
          <cell r="A119">
            <v>2003147</v>
          </cell>
          <cell r="B119" t="str">
            <v>Rack1 BCBE Ansi GPRS</v>
          </cell>
          <cell r="C119">
            <v>92301.7</v>
          </cell>
        </row>
        <row r="120">
          <cell r="A120">
            <v>2003148</v>
          </cell>
          <cell r="B120" t="str">
            <v>Rack1 BCBE Ansi EDGE</v>
          </cell>
          <cell r="C120">
            <v>97968.71</v>
          </cell>
        </row>
        <row r="121">
          <cell r="A121">
            <v>2003149</v>
          </cell>
          <cell r="B121" t="str">
            <v>Rack2 BCEE</v>
          </cell>
          <cell r="C121">
            <v>20108.27</v>
          </cell>
        </row>
        <row r="122">
          <cell r="A122">
            <v>2003150</v>
          </cell>
          <cell r="B122" t="str">
            <v>Network Element Documents for BSC2 S10</v>
          </cell>
          <cell r="C122">
            <v>0</v>
          </cell>
        </row>
        <row r="123">
          <cell r="A123">
            <v>2003156</v>
          </cell>
          <cell r="B123" t="str">
            <v>SMLC Common kit for BSCi BSC2i</v>
          </cell>
          <cell r="C123">
            <v>17940</v>
          </cell>
        </row>
        <row r="124">
          <cell r="A124">
            <v>2003157</v>
          </cell>
          <cell r="B124" t="str">
            <v>MBIF-UA BCSU kit for SMCL in BSCE/BSC2E/A</v>
          </cell>
          <cell r="C124">
            <v>1167.4000000000001</v>
          </cell>
        </row>
        <row r="125">
          <cell r="A125">
            <v>2003159</v>
          </cell>
          <cell r="B125" t="str">
            <v>High Capacity Common Units for BSC2Ai</v>
          </cell>
          <cell r="C125">
            <v>28664.66</v>
          </cell>
        </row>
        <row r="126">
          <cell r="A126">
            <v>2003160</v>
          </cell>
          <cell r="B126" t="str">
            <v>SMLC Common kit for BSCE&amp;BSC2E/A</v>
          </cell>
          <cell r="C126">
            <v>21442.2</v>
          </cell>
        </row>
        <row r="127">
          <cell r="A127">
            <v>2003161</v>
          </cell>
          <cell r="B127" t="str">
            <v>High Capacity Common Units for BSC2Ai</v>
          </cell>
          <cell r="C127">
            <v>28664.66</v>
          </cell>
        </row>
        <row r="128">
          <cell r="A128">
            <v>2003162</v>
          </cell>
          <cell r="B128" t="str">
            <v>High Capacity Common Units for BSC2Ei</v>
          </cell>
          <cell r="C128">
            <v>28664.66</v>
          </cell>
        </row>
        <row r="129">
          <cell r="A129">
            <v>2003163</v>
          </cell>
          <cell r="B129" t="str">
            <v>GPRS/EDGE  GSM BSS Functionality per PCU (31*64kbps)ETSI</v>
          </cell>
          <cell r="C129">
            <v>19500</v>
          </cell>
        </row>
        <row r="130">
          <cell r="A130">
            <v>2003164</v>
          </cell>
          <cell r="B130" t="str">
            <v>GPRS/EDGE GSM BSS Functionality per PCU (24*64kbps)ANSI</v>
          </cell>
          <cell r="C130">
            <v>15600</v>
          </cell>
        </row>
        <row r="131">
          <cell r="A131">
            <v>5000016</v>
          </cell>
          <cell r="B131" t="str">
            <v>Rack TC2E</v>
          </cell>
          <cell r="C131">
            <v>13569.66</v>
          </cell>
        </row>
        <row r="132">
          <cell r="A132">
            <v>5000301</v>
          </cell>
          <cell r="B132" t="str">
            <v>Basic Units TC1C Sym</v>
          </cell>
          <cell r="C132">
            <v>5906.42</v>
          </cell>
        </row>
        <row r="133">
          <cell r="A133">
            <v>5000302</v>
          </cell>
          <cell r="B133" t="str">
            <v>Basic Units TC1C Sym</v>
          </cell>
          <cell r="C133">
            <v>5906.42</v>
          </cell>
        </row>
        <row r="134">
          <cell r="A134">
            <v>5000351</v>
          </cell>
          <cell r="B134" t="str">
            <v>Basic Units TC1C Coax</v>
          </cell>
          <cell r="C134">
            <v>5906.42</v>
          </cell>
        </row>
        <row r="135">
          <cell r="A135">
            <v>5000352</v>
          </cell>
          <cell r="B135" t="str">
            <v>Basic Units TC1C Coax</v>
          </cell>
          <cell r="C135">
            <v>5906.42</v>
          </cell>
        </row>
        <row r="136">
          <cell r="A136">
            <v>5000453</v>
          </cell>
          <cell r="B136" t="str">
            <v>Basic Units TC1C Ansi</v>
          </cell>
          <cell r="C136">
            <v>5906.42</v>
          </cell>
        </row>
        <row r="137">
          <cell r="A137">
            <v>5000454</v>
          </cell>
          <cell r="B137" t="str">
            <v>Basic Units TC1C Sym.TCSM2A-C</v>
          </cell>
          <cell r="C137">
            <v>5906.42</v>
          </cell>
        </row>
        <row r="138">
          <cell r="A138">
            <v>5000455</v>
          </cell>
          <cell r="B138" t="str">
            <v>Basic Units TC1C CoaxTCSM2A-C</v>
          </cell>
          <cell r="C138">
            <v>5906.42</v>
          </cell>
        </row>
        <row r="139">
          <cell r="A139">
            <v>5000500</v>
          </cell>
          <cell r="B139" t="str">
            <v>30 Transcoding Channels</v>
          </cell>
          <cell r="C139">
            <v>4939.32</v>
          </cell>
        </row>
        <row r="140">
          <cell r="A140">
            <v>5000600</v>
          </cell>
          <cell r="B140" t="str">
            <v>24 Transcoding Channels Ansi</v>
          </cell>
          <cell r="C140">
            <v>3951.48</v>
          </cell>
        </row>
        <row r="141">
          <cell r="A141">
            <v>5000651</v>
          </cell>
          <cell r="B141" t="str">
            <v>Rack TCSM2A</v>
          </cell>
          <cell r="C141">
            <v>13569.66</v>
          </cell>
        </row>
        <row r="142">
          <cell r="A142">
            <v>5000652</v>
          </cell>
          <cell r="B142" t="str">
            <v>Rack TCSM2A-C</v>
          </cell>
          <cell r="C142">
            <v>13569.66</v>
          </cell>
        </row>
        <row r="143">
          <cell r="A143" t="str">
            <v>BSC.1000</v>
          </cell>
          <cell r="B143" t="str">
            <v>S10 OPT. FEAT PACK</v>
          </cell>
          <cell r="C143">
            <v>139502.60999999999</v>
          </cell>
        </row>
        <row r="144">
          <cell r="A144" t="str">
            <v>BSC.1000.A</v>
          </cell>
          <cell r="B144" t="str">
            <v>S10 OPT. FEAT PACK</v>
          </cell>
          <cell r="C144">
            <v>139502.60999999999</v>
          </cell>
        </row>
        <row r="145">
          <cell r="A145" t="str">
            <v>BSC.1000.B</v>
          </cell>
          <cell r="B145" t="str">
            <v>S10 OPT. FEAT PACK</v>
          </cell>
          <cell r="C145">
            <v>115089.65</v>
          </cell>
        </row>
        <row r="146">
          <cell r="A146" t="str">
            <v>BSC.1000.C</v>
          </cell>
          <cell r="B146" t="str">
            <v>S10 OPT. FEAT PACK</v>
          </cell>
          <cell r="C146">
            <v>94164.27</v>
          </cell>
        </row>
        <row r="147">
          <cell r="A147" t="str">
            <v>BSC.1000.D</v>
          </cell>
          <cell r="B147" t="str">
            <v>S10 OPT. FEAT PACK</v>
          </cell>
          <cell r="C147">
            <v>69751.31</v>
          </cell>
        </row>
        <row r="148">
          <cell r="A148" t="str">
            <v>BSC.1000.E</v>
          </cell>
          <cell r="B148" t="str">
            <v>S10 OPT. FEAT PACK</v>
          </cell>
          <cell r="C148">
            <v>0</v>
          </cell>
        </row>
        <row r="149">
          <cell r="A149" t="str">
            <v>BSC.133</v>
          </cell>
          <cell r="B149" t="str">
            <v>Directed Retry</v>
          </cell>
          <cell r="C149">
            <v>6456.84</v>
          </cell>
        </row>
        <row r="150">
          <cell r="A150" t="str">
            <v>BSC.133.A</v>
          </cell>
          <cell r="B150" t="str">
            <v>Directed Retry</v>
          </cell>
          <cell r="C150">
            <v>6456.84</v>
          </cell>
        </row>
        <row r="151">
          <cell r="A151" t="str">
            <v>BSC.133.B</v>
          </cell>
          <cell r="B151" t="str">
            <v>Directed Retry</v>
          </cell>
          <cell r="C151">
            <v>5326.88</v>
          </cell>
        </row>
        <row r="152">
          <cell r="A152" t="str">
            <v>BSC.133.C</v>
          </cell>
          <cell r="B152" t="str">
            <v>Directed Retry</v>
          </cell>
          <cell r="C152">
            <v>4358.51</v>
          </cell>
        </row>
        <row r="153">
          <cell r="A153" t="str">
            <v>BSC.133.D</v>
          </cell>
          <cell r="B153" t="str">
            <v>Directed Retry</v>
          </cell>
          <cell r="C153">
            <v>3228.55</v>
          </cell>
        </row>
        <row r="154">
          <cell r="A154" t="str">
            <v>BSC.133.E</v>
          </cell>
          <cell r="B154" t="str">
            <v>Directed Retry</v>
          </cell>
          <cell r="C154">
            <v>0</v>
          </cell>
        </row>
        <row r="155">
          <cell r="A155" t="str">
            <v>BSC.144</v>
          </cell>
          <cell r="B155" t="str">
            <v>Queuing and Priority</v>
          </cell>
          <cell r="C155">
            <v>5022.03</v>
          </cell>
        </row>
        <row r="156">
          <cell r="A156" t="str">
            <v>BSC.144.A</v>
          </cell>
          <cell r="B156" t="str">
            <v>Queuing and Priority</v>
          </cell>
          <cell r="C156">
            <v>5022.03</v>
          </cell>
        </row>
        <row r="157">
          <cell r="A157" t="str">
            <v>BSC.144.B</v>
          </cell>
          <cell r="B157" t="str">
            <v>Queuing and Priority</v>
          </cell>
          <cell r="C157">
            <v>4143.1000000000004</v>
          </cell>
        </row>
        <row r="158">
          <cell r="A158" t="str">
            <v>BSC.144.C</v>
          </cell>
          <cell r="B158" t="str">
            <v>Queuing and Priority</v>
          </cell>
          <cell r="C158">
            <v>3389.88</v>
          </cell>
        </row>
        <row r="159">
          <cell r="A159" t="str">
            <v>BSC.144.D</v>
          </cell>
          <cell r="B159" t="str">
            <v>Queuing and Priority</v>
          </cell>
          <cell r="C159">
            <v>2510.9499999999998</v>
          </cell>
        </row>
        <row r="160">
          <cell r="A160" t="str">
            <v>BSC.144.E</v>
          </cell>
          <cell r="B160" t="str">
            <v>Queuing and Priority</v>
          </cell>
          <cell r="C160">
            <v>0</v>
          </cell>
        </row>
        <row r="161">
          <cell r="A161" t="str">
            <v>BSC.153</v>
          </cell>
          <cell r="B161" t="str">
            <v>Proms Voice Vol. Adj.+0dB Upl. Adapt Downlk.</v>
          </cell>
          <cell r="C161">
            <v>65.650000000000006</v>
          </cell>
        </row>
        <row r="162">
          <cell r="A162" t="str">
            <v>BSC.177</v>
          </cell>
          <cell r="B162" t="str">
            <v>Transmission management</v>
          </cell>
          <cell r="C162">
            <v>0</v>
          </cell>
        </row>
        <row r="163">
          <cell r="A163" t="str">
            <v>BSC.185</v>
          </cell>
          <cell r="B163" t="str">
            <v>Intelligent BTS Shutdown due to mains break</v>
          </cell>
          <cell r="C163">
            <v>4776.07</v>
          </cell>
        </row>
        <row r="164">
          <cell r="A164" t="str">
            <v>BSC.185.A</v>
          </cell>
          <cell r="B164" t="str">
            <v>Intelligent BTS Shutdown due to mains break</v>
          </cell>
          <cell r="C164">
            <v>4776.07</v>
          </cell>
        </row>
        <row r="165">
          <cell r="A165" t="str">
            <v>BSC.185.B</v>
          </cell>
          <cell r="B165" t="str">
            <v>Intelligent BTS Shutdown due to mains break</v>
          </cell>
          <cell r="C165">
            <v>3940.17</v>
          </cell>
        </row>
        <row r="166">
          <cell r="A166" t="str">
            <v>BSC.185.C</v>
          </cell>
          <cell r="B166" t="str">
            <v>Intelligent BTS Shutdown due to mains break</v>
          </cell>
          <cell r="C166">
            <v>3223.87</v>
          </cell>
        </row>
        <row r="167">
          <cell r="A167" t="str">
            <v>BSC.185.D</v>
          </cell>
          <cell r="B167" t="str">
            <v>Intelligent BTS Shutdown due to mains break</v>
          </cell>
          <cell r="C167">
            <v>2387.9699999999998</v>
          </cell>
        </row>
        <row r="168">
          <cell r="A168" t="str">
            <v>BSC.185.E</v>
          </cell>
          <cell r="B168" t="str">
            <v>Intelligent BTS Shutdown due to mains break</v>
          </cell>
          <cell r="C168">
            <v>0</v>
          </cell>
        </row>
        <row r="169">
          <cell r="A169" t="str">
            <v>BSC.198</v>
          </cell>
          <cell r="B169" t="str">
            <v>BTS Remote MMI from BSC</v>
          </cell>
          <cell r="C169">
            <v>3587.09</v>
          </cell>
        </row>
        <row r="170">
          <cell r="A170" t="str">
            <v>BSC.198.A</v>
          </cell>
          <cell r="B170" t="str">
            <v>BTS Remote MMI from BSC</v>
          </cell>
          <cell r="C170">
            <v>3587.09</v>
          </cell>
        </row>
        <row r="171">
          <cell r="A171" t="str">
            <v>BSC.198.B</v>
          </cell>
          <cell r="B171" t="str">
            <v>BTS Remote MMI from BSC</v>
          </cell>
          <cell r="C171">
            <v>2959.32</v>
          </cell>
        </row>
        <row r="172">
          <cell r="A172" t="str">
            <v>BSC.198.C</v>
          </cell>
          <cell r="B172" t="str">
            <v>BTS Remote MMI from BSC</v>
          </cell>
          <cell r="C172">
            <v>2421.25</v>
          </cell>
        </row>
        <row r="173">
          <cell r="A173" t="str">
            <v>BSC.198.D</v>
          </cell>
          <cell r="B173" t="str">
            <v>BTS Remote MMI from BSC</v>
          </cell>
          <cell r="C173">
            <v>1793.48</v>
          </cell>
        </row>
        <row r="174">
          <cell r="A174" t="str">
            <v>BSC.198.E</v>
          </cell>
          <cell r="B174" t="str">
            <v>BTS Remote MMI from BSC</v>
          </cell>
          <cell r="C174">
            <v>0</v>
          </cell>
        </row>
        <row r="175">
          <cell r="A175" t="str">
            <v>BSC.215</v>
          </cell>
          <cell r="B175" t="str">
            <v>Proms Voice Vol. Adj.Uplk. &amp; Dwlk(fix.gain)</v>
          </cell>
          <cell r="C175">
            <v>65.650000000000006</v>
          </cell>
        </row>
        <row r="176">
          <cell r="A176" t="str">
            <v>BSC.220</v>
          </cell>
          <cell r="B176" t="str">
            <v>C/I based handover candidate evaluation</v>
          </cell>
          <cell r="C176">
            <v>5964.79</v>
          </cell>
        </row>
        <row r="177">
          <cell r="A177" t="str">
            <v>BSC.220.A</v>
          </cell>
          <cell r="B177" t="str">
            <v>C/I based handover candidate evaluation</v>
          </cell>
          <cell r="C177">
            <v>5964.79</v>
          </cell>
        </row>
        <row r="178">
          <cell r="A178" t="str">
            <v>BSC.220.B</v>
          </cell>
          <cell r="B178" t="str">
            <v>C/I based handover candidate evaluation</v>
          </cell>
          <cell r="C178">
            <v>4921.0200000000004</v>
          </cell>
        </row>
        <row r="179">
          <cell r="A179" t="str">
            <v>BSC.220.C</v>
          </cell>
          <cell r="B179" t="str">
            <v>C/I based handover candidate evaluation</v>
          </cell>
          <cell r="C179">
            <v>4026.36</v>
          </cell>
        </row>
        <row r="180">
          <cell r="A180" t="str">
            <v>BSC.220.D</v>
          </cell>
          <cell r="B180" t="str">
            <v>C/I based handover candidate evaluation</v>
          </cell>
          <cell r="C180">
            <v>2982.59</v>
          </cell>
        </row>
        <row r="181">
          <cell r="A181" t="str">
            <v>BSC.220.E</v>
          </cell>
          <cell r="B181" t="str">
            <v>C/I based handover candidate evaluation</v>
          </cell>
          <cell r="C181">
            <v>0</v>
          </cell>
        </row>
        <row r="182">
          <cell r="A182" t="str">
            <v>BSC.223</v>
          </cell>
          <cell r="B182" t="str">
            <v>Extended cell radius</v>
          </cell>
          <cell r="C182">
            <v>1503.19</v>
          </cell>
        </row>
        <row r="183">
          <cell r="A183" t="str">
            <v>BSC.224</v>
          </cell>
          <cell r="B183" t="str">
            <v>Intelligent Underlay Overlay</v>
          </cell>
          <cell r="C183">
            <v>35871.42</v>
          </cell>
        </row>
        <row r="184">
          <cell r="A184" t="str">
            <v>BSC.224.A</v>
          </cell>
          <cell r="B184" t="str">
            <v>Intelligent Underlay Overlay</v>
          </cell>
          <cell r="C184">
            <v>35871.42</v>
          </cell>
        </row>
        <row r="185">
          <cell r="A185" t="str">
            <v>BSC.224.B</v>
          </cell>
          <cell r="B185" t="str">
            <v>Intelligent Underlay Overlay</v>
          </cell>
          <cell r="C185">
            <v>29593.98</v>
          </cell>
        </row>
        <row r="186">
          <cell r="A186" t="str">
            <v>BSC.224.C</v>
          </cell>
          <cell r="B186" t="str">
            <v>Intelligent Underlay Overlay</v>
          </cell>
          <cell r="C186">
            <v>24213.15</v>
          </cell>
        </row>
        <row r="187">
          <cell r="A187" t="str">
            <v>BSC.224.D</v>
          </cell>
          <cell r="B187" t="str">
            <v>Intelligent Underlay Overlay</v>
          </cell>
          <cell r="C187">
            <v>17935.580000000002</v>
          </cell>
        </row>
        <row r="188">
          <cell r="A188" t="str">
            <v>BSC.224.E</v>
          </cell>
          <cell r="B188" t="str">
            <v>Intelligent Underlay Overlay</v>
          </cell>
          <cell r="C188">
            <v>0</v>
          </cell>
        </row>
        <row r="189">
          <cell r="A189" t="str">
            <v>BSC.227</v>
          </cell>
          <cell r="B189" t="str">
            <v>Satellite A-bis</v>
          </cell>
          <cell r="C189">
            <v>265.72000000000003</v>
          </cell>
        </row>
        <row r="190">
          <cell r="A190" t="str">
            <v>BSC.227.A</v>
          </cell>
          <cell r="B190" t="str">
            <v>Satellite A-bis</v>
          </cell>
          <cell r="C190">
            <v>265.72000000000003</v>
          </cell>
        </row>
        <row r="191">
          <cell r="A191" t="str">
            <v>BSC.252</v>
          </cell>
          <cell r="B191" t="str">
            <v>Satellite A-ter</v>
          </cell>
          <cell r="C191">
            <v>265.72000000000003</v>
          </cell>
        </row>
        <row r="192">
          <cell r="A192" t="str">
            <v>BSC.252.A</v>
          </cell>
          <cell r="B192" t="str">
            <v>Satellite A-ter</v>
          </cell>
          <cell r="C192">
            <v>265.72000000000003</v>
          </cell>
        </row>
        <row r="193">
          <cell r="A193" t="str">
            <v>BSC.260</v>
          </cell>
          <cell r="B193" t="str">
            <v>Radionetwork optimization statistics</v>
          </cell>
          <cell r="C193">
            <v>5964.79</v>
          </cell>
        </row>
        <row r="194">
          <cell r="A194" t="str">
            <v>BSC.260.A</v>
          </cell>
          <cell r="B194" t="str">
            <v>Radionetwork optimization statistics</v>
          </cell>
          <cell r="C194">
            <v>5964.79</v>
          </cell>
        </row>
        <row r="195">
          <cell r="A195" t="str">
            <v>BSC.260.B</v>
          </cell>
          <cell r="B195" t="str">
            <v>Radionetwork optimization statistics</v>
          </cell>
          <cell r="C195">
            <v>4921.0200000000004</v>
          </cell>
        </row>
        <row r="196">
          <cell r="A196" t="str">
            <v>BSC.260.C</v>
          </cell>
          <cell r="B196" t="str">
            <v>Radionetwork optimization statistics</v>
          </cell>
          <cell r="C196">
            <v>4026.36</v>
          </cell>
        </row>
        <row r="197">
          <cell r="A197" t="str">
            <v>BSC.260.D</v>
          </cell>
          <cell r="B197" t="str">
            <v>Radionetwork optimization statistics</v>
          </cell>
          <cell r="C197">
            <v>2982.59</v>
          </cell>
        </row>
        <row r="198">
          <cell r="A198" t="str">
            <v>BSC.260.E</v>
          </cell>
          <cell r="B198" t="str">
            <v>Radionetwork optimization statistics</v>
          </cell>
          <cell r="C198">
            <v>0</v>
          </cell>
        </row>
        <row r="199">
          <cell r="A199" t="str">
            <v>BSC.266</v>
          </cell>
          <cell r="B199" t="str">
            <v>Large Capacity BSC</v>
          </cell>
          <cell r="C199">
            <v>0</v>
          </cell>
        </row>
        <row r="200">
          <cell r="A200" t="str">
            <v>BSC.276</v>
          </cell>
          <cell r="B200" t="str">
            <v>Impr. sol. for ext. cell radius (includes 223)</v>
          </cell>
          <cell r="C200">
            <v>1503.19</v>
          </cell>
        </row>
        <row r="201">
          <cell r="A201" t="str">
            <v>BSC.276.A</v>
          </cell>
          <cell r="B201" t="str">
            <v>Impr. sol. for ext. cell radius (includes 223)</v>
          </cell>
          <cell r="C201">
            <v>1503.19</v>
          </cell>
        </row>
        <row r="202">
          <cell r="A202" t="str">
            <v>BSC.277.A</v>
          </cell>
          <cell r="B202" t="str">
            <v>Enhanced Full Rate Codec ETSI</v>
          </cell>
          <cell r="C202">
            <v>6559.28</v>
          </cell>
        </row>
        <row r="203">
          <cell r="A203" t="str">
            <v>BSC.277.B</v>
          </cell>
          <cell r="B203" t="str">
            <v>Enhanced Full Rate Codec ETSI</v>
          </cell>
          <cell r="C203">
            <v>5247.45</v>
          </cell>
        </row>
        <row r="204">
          <cell r="A204" t="str">
            <v>BSC.277.C</v>
          </cell>
          <cell r="B204" t="str">
            <v>Enhanced Full Rate Codec ETSI</v>
          </cell>
          <cell r="C204">
            <v>3935.62</v>
          </cell>
        </row>
        <row r="205">
          <cell r="A205" t="str">
            <v>BSC.277.D</v>
          </cell>
          <cell r="B205" t="str">
            <v>Enhanced Full Rate Codec ETSI</v>
          </cell>
          <cell r="C205">
            <v>2623.79</v>
          </cell>
        </row>
        <row r="206">
          <cell r="A206" t="str">
            <v>BSC.277.E</v>
          </cell>
          <cell r="B206" t="str">
            <v>Enhanced Full Rate Codec ETSI</v>
          </cell>
          <cell r="C206">
            <v>1311.83</v>
          </cell>
        </row>
        <row r="207">
          <cell r="A207" t="str">
            <v>BSC.277.F</v>
          </cell>
          <cell r="B207" t="str">
            <v>Enhanced Full Rate Codec ETSI</v>
          </cell>
          <cell r="C207">
            <v>0</v>
          </cell>
        </row>
        <row r="208">
          <cell r="A208" t="str">
            <v>BSC.278</v>
          </cell>
          <cell r="B208" t="str">
            <v>MS Speed Detection</v>
          </cell>
          <cell r="C208">
            <v>3279.64</v>
          </cell>
        </row>
        <row r="209">
          <cell r="A209" t="str">
            <v>BSC.278.A</v>
          </cell>
          <cell r="B209" t="str">
            <v>MS Speed Detection</v>
          </cell>
          <cell r="C209">
            <v>3279.64</v>
          </cell>
        </row>
        <row r="210">
          <cell r="A210" t="str">
            <v>BSC.278.B</v>
          </cell>
          <cell r="B210" t="str">
            <v>MS Speed Detection</v>
          </cell>
          <cell r="C210">
            <v>2705.69</v>
          </cell>
        </row>
        <row r="211">
          <cell r="A211" t="str">
            <v>BSC.278.C</v>
          </cell>
          <cell r="B211" t="str">
            <v>MS Speed Detection</v>
          </cell>
          <cell r="C211">
            <v>2213.77</v>
          </cell>
        </row>
        <row r="212">
          <cell r="A212" t="str">
            <v>BSC.278.D</v>
          </cell>
          <cell r="B212" t="str">
            <v>MS Speed Detection</v>
          </cell>
          <cell r="C212">
            <v>1639.82</v>
          </cell>
        </row>
        <row r="213">
          <cell r="A213" t="str">
            <v>BSC.278.E</v>
          </cell>
          <cell r="B213" t="str">
            <v>MS Speed Detection</v>
          </cell>
          <cell r="C213">
            <v>0</v>
          </cell>
        </row>
        <row r="214">
          <cell r="A214" t="str">
            <v>BSC.280</v>
          </cell>
          <cell r="B214" t="str">
            <v>C2 Cell reselection parameter (old BSS5590)</v>
          </cell>
          <cell r="C214">
            <v>2869.75</v>
          </cell>
        </row>
        <row r="215">
          <cell r="A215" t="str">
            <v>BSC.280.A</v>
          </cell>
          <cell r="B215" t="str">
            <v>C2 Cell reselection parameter (old BSS5590)</v>
          </cell>
          <cell r="C215">
            <v>2869.75</v>
          </cell>
        </row>
        <row r="216">
          <cell r="A216" t="str">
            <v>BSC.280.B</v>
          </cell>
          <cell r="B216" t="str">
            <v>C2 Cell reselection parameter (old BSS5590)</v>
          </cell>
          <cell r="C216">
            <v>2367.4299999999998</v>
          </cell>
        </row>
        <row r="217">
          <cell r="A217" t="str">
            <v>BSC.280.C</v>
          </cell>
          <cell r="B217" t="str">
            <v>C2 Cell reselection parameter (old BSS5590)</v>
          </cell>
          <cell r="C217">
            <v>1937</v>
          </cell>
        </row>
        <row r="218">
          <cell r="A218" t="str">
            <v>BSC.280.D</v>
          </cell>
          <cell r="B218" t="str">
            <v>C2 Cell reselection parameter (old BSS5590)</v>
          </cell>
          <cell r="C218">
            <v>1434.94</v>
          </cell>
        </row>
        <row r="219">
          <cell r="A219" t="str">
            <v>BSC.280.E</v>
          </cell>
          <cell r="B219" t="str">
            <v>C2 Cell reselection parameter (old BSS5590)</v>
          </cell>
          <cell r="C219">
            <v>0</v>
          </cell>
        </row>
        <row r="220">
          <cell r="A220" t="str">
            <v>BSC.290</v>
          </cell>
          <cell r="B220" t="str">
            <v>Dual band GSM/DCS</v>
          </cell>
          <cell r="C220">
            <v>52474.63</v>
          </cell>
        </row>
        <row r="221">
          <cell r="A221" t="str">
            <v>BSC.290.A</v>
          </cell>
          <cell r="B221" t="str">
            <v>Dual band GSM/DCS</v>
          </cell>
          <cell r="C221">
            <v>52474.63</v>
          </cell>
        </row>
        <row r="222">
          <cell r="A222" t="str">
            <v>BSC.290.B</v>
          </cell>
          <cell r="B222" t="str">
            <v>Dual band GSM/DCS</v>
          </cell>
          <cell r="C222">
            <v>43291.56</v>
          </cell>
        </row>
        <row r="223">
          <cell r="A223" t="str">
            <v>BSC.290.C</v>
          </cell>
          <cell r="B223" t="str">
            <v>Dual band GSM/DCS</v>
          </cell>
          <cell r="C223">
            <v>35420.32</v>
          </cell>
        </row>
        <row r="224">
          <cell r="A224" t="str">
            <v>BSC.290.D</v>
          </cell>
          <cell r="B224" t="str">
            <v>Dual band GSM/DCS</v>
          </cell>
          <cell r="C224">
            <v>26237.38</v>
          </cell>
        </row>
        <row r="225">
          <cell r="A225" t="str">
            <v>BSC.290.E</v>
          </cell>
          <cell r="B225" t="str">
            <v>Dual band GSM/DCS</v>
          </cell>
          <cell r="C225">
            <v>0</v>
          </cell>
        </row>
        <row r="226">
          <cell r="A226" t="str">
            <v>BSC.300</v>
          </cell>
          <cell r="B226" t="str">
            <v>Half Rate</v>
          </cell>
          <cell r="C226">
            <v>3279.64</v>
          </cell>
        </row>
        <row r="227">
          <cell r="A227" t="str">
            <v>BSC.300.A</v>
          </cell>
          <cell r="B227" t="str">
            <v>Half Rate</v>
          </cell>
          <cell r="C227">
            <v>3279.67</v>
          </cell>
        </row>
        <row r="228">
          <cell r="A228" t="str">
            <v>BSC.300.B</v>
          </cell>
          <cell r="B228" t="str">
            <v>Half Rate</v>
          </cell>
          <cell r="C228">
            <v>2733.12</v>
          </cell>
        </row>
        <row r="229">
          <cell r="A229" t="str">
            <v>BSC.300.C</v>
          </cell>
          <cell r="B229" t="str">
            <v>Half Rate</v>
          </cell>
          <cell r="C229">
            <v>2186.4699999999998</v>
          </cell>
        </row>
        <row r="230">
          <cell r="A230" t="str">
            <v>BSC.300.D</v>
          </cell>
          <cell r="B230" t="str">
            <v>Half Rate</v>
          </cell>
          <cell r="C230">
            <v>1639.82</v>
          </cell>
        </row>
        <row r="231">
          <cell r="A231" t="str">
            <v>BSC.310</v>
          </cell>
          <cell r="B231" t="str">
            <v>Enhanced Full Rate Codec ANSI</v>
          </cell>
          <cell r="C231">
            <v>5247.45</v>
          </cell>
        </row>
        <row r="232">
          <cell r="A232" t="str">
            <v>BSC.310.A</v>
          </cell>
          <cell r="B232" t="str">
            <v>Enhanced Full Rate Codec ANSI</v>
          </cell>
          <cell r="C232">
            <v>5247.45</v>
          </cell>
        </row>
        <row r="233">
          <cell r="A233" t="str">
            <v>BSC.310.B</v>
          </cell>
          <cell r="B233" t="str">
            <v>Enhanced Full Rate Codec ANSI</v>
          </cell>
          <cell r="C233">
            <v>4197.96</v>
          </cell>
        </row>
        <row r="234">
          <cell r="A234" t="str">
            <v>BSC.310.C</v>
          </cell>
          <cell r="B234" t="str">
            <v>Enhanced Full Rate Codec ANSI</v>
          </cell>
          <cell r="C234">
            <v>3148.47</v>
          </cell>
        </row>
        <row r="235">
          <cell r="A235" t="str">
            <v>BSC.310.D</v>
          </cell>
          <cell r="B235" t="str">
            <v>Enhanced Full Rate Codec ANSI</v>
          </cell>
          <cell r="C235">
            <v>2098.98</v>
          </cell>
        </row>
        <row r="236">
          <cell r="A236" t="str">
            <v>BSC.310.E</v>
          </cell>
          <cell r="B236" t="str">
            <v>Enhanced Full Rate Codec ANSI</v>
          </cell>
          <cell r="C236">
            <v>1049.49</v>
          </cell>
        </row>
        <row r="237">
          <cell r="A237" t="str">
            <v>BSC.310.F</v>
          </cell>
          <cell r="B237" t="str">
            <v>Enhanced Full Rate Codec ANSI</v>
          </cell>
          <cell r="C237">
            <v>0</v>
          </cell>
        </row>
        <row r="238">
          <cell r="A238" t="str">
            <v>BSC.330</v>
          </cell>
          <cell r="B238" t="str">
            <v>Accoustic Echo Canceller (Etsi)</v>
          </cell>
          <cell r="C238">
            <v>1950</v>
          </cell>
        </row>
        <row r="239">
          <cell r="A239" t="str">
            <v>BSC.330.A</v>
          </cell>
          <cell r="B239" t="str">
            <v>Accoustic Echo Canceller (Etsi)</v>
          </cell>
          <cell r="C239">
            <v>1950</v>
          </cell>
        </row>
        <row r="240">
          <cell r="A240" t="str">
            <v>BSC.330.B</v>
          </cell>
          <cell r="B240" t="str">
            <v>Accoustic Echo Canceller (Etsi)</v>
          </cell>
          <cell r="C240">
            <v>1560</v>
          </cell>
        </row>
        <row r="241">
          <cell r="A241" t="str">
            <v>BSC.330.C</v>
          </cell>
          <cell r="B241" t="str">
            <v>Accoustic Echo Canceller (Etsi)</v>
          </cell>
          <cell r="C241">
            <v>1170</v>
          </cell>
        </row>
        <row r="242">
          <cell r="A242" t="str">
            <v>BSC.330.D</v>
          </cell>
          <cell r="B242" t="str">
            <v>Accoustic Echo Canceller (Etsi)</v>
          </cell>
          <cell r="C242">
            <v>780</v>
          </cell>
        </row>
        <row r="243">
          <cell r="A243" t="str">
            <v>BSC.330.E</v>
          </cell>
          <cell r="B243" t="str">
            <v>Accoustic Echo Canceller (Etsi)</v>
          </cell>
          <cell r="C243">
            <v>390</v>
          </cell>
        </row>
        <row r="244">
          <cell r="A244" t="str">
            <v>BSC.330.F</v>
          </cell>
          <cell r="B244" t="str">
            <v>Accoustic Echo Canceller (Etsi)</v>
          </cell>
          <cell r="C244">
            <v>0</v>
          </cell>
        </row>
        <row r="245">
          <cell r="A245" t="str">
            <v>BSC.335</v>
          </cell>
          <cell r="B245" t="str">
            <v>Accoustic Echo Canceller (Ansi)</v>
          </cell>
          <cell r="C245">
            <v>1560</v>
          </cell>
        </row>
        <row r="246">
          <cell r="A246" t="str">
            <v>BSC.335.A</v>
          </cell>
          <cell r="B246" t="str">
            <v>Accoustic Echo Canceller (Ansi)</v>
          </cell>
          <cell r="C246">
            <v>1560</v>
          </cell>
        </row>
        <row r="247">
          <cell r="A247" t="str">
            <v>BSC.335.B</v>
          </cell>
          <cell r="B247" t="str">
            <v>Accoustic Echo Canceller (Ansi)</v>
          </cell>
          <cell r="C247">
            <v>1248</v>
          </cell>
        </row>
        <row r="248">
          <cell r="A248" t="str">
            <v>BSC.335.C</v>
          </cell>
          <cell r="B248" t="str">
            <v>Accoustic Echo Canceller (Ansi)</v>
          </cell>
          <cell r="C248">
            <v>936</v>
          </cell>
        </row>
        <row r="249">
          <cell r="A249" t="str">
            <v>BSC.335.D</v>
          </cell>
          <cell r="B249" t="str">
            <v>Accoustic Echo Canceller (Ansi)</v>
          </cell>
          <cell r="C249">
            <v>624</v>
          </cell>
        </row>
        <row r="250">
          <cell r="A250" t="str">
            <v>BSC.335.E</v>
          </cell>
          <cell r="B250" t="str">
            <v>Accoustic Echo Canceller (Ansi)</v>
          </cell>
          <cell r="C250">
            <v>312</v>
          </cell>
        </row>
        <row r="251">
          <cell r="A251" t="str">
            <v>BSC.335.F</v>
          </cell>
          <cell r="B251" t="str">
            <v>Accoustic Echo Canceller (Ansi)</v>
          </cell>
          <cell r="C251">
            <v>0</v>
          </cell>
        </row>
        <row r="252">
          <cell r="A252" t="str">
            <v>BSC.360</v>
          </cell>
          <cell r="B252" t="str">
            <v>High speed circuit switched data (Etsi)</v>
          </cell>
          <cell r="C252">
            <v>15305.16</v>
          </cell>
        </row>
        <row r="253">
          <cell r="A253" t="str">
            <v>BSC.360.A</v>
          </cell>
          <cell r="B253" t="str">
            <v>High speed circuit switched data (Etsi) per A PCM</v>
          </cell>
          <cell r="C253">
            <v>15305.16</v>
          </cell>
        </row>
        <row r="254">
          <cell r="A254" t="str">
            <v>BSC.365</v>
          </cell>
          <cell r="B254" t="str">
            <v>High speed circuit switched data (Ansi)</v>
          </cell>
          <cell r="C254">
            <v>12244.05</v>
          </cell>
        </row>
        <row r="255">
          <cell r="A255" t="str">
            <v>BSC.365.A</v>
          </cell>
          <cell r="B255" t="str">
            <v>High speed circuit switched data (Ansi) per A PCM</v>
          </cell>
          <cell r="C255">
            <v>12244.05</v>
          </cell>
        </row>
        <row r="256">
          <cell r="A256" t="str">
            <v>BSC.370</v>
          </cell>
          <cell r="B256" t="str">
            <v>Intelligent frequency hopping (IFH)</v>
          </cell>
          <cell r="C256">
            <v>6559.28</v>
          </cell>
        </row>
        <row r="257">
          <cell r="A257" t="str">
            <v>BSC.370.A</v>
          </cell>
          <cell r="B257" t="str">
            <v>Intelligent frequency hopping (IFH)</v>
          </cell>
          <cell r="C257">
            <v>6559.28</v>
          </cell>
        </row>
        <row r="258">
          <cell r="A258" t="str">
            <v>BSC.370.B</v>
          </cell>
          <cell r="B258" t="str">
            <v>Intelligent frequency hopping (IFH)</v>
          </cell>
          <cell r="C258">
            <v>5411.51</v>
          </cell>
        </row>
        <row r="259">
          <cell r="A259" t="str">
            <v>BSC.370.C</v>
          </cell>
          <cell r="B259" t="str">
            <v>Intelligent frequency hopping (IFH)</v>
          </cell>
          <cell r="C259">
            <v>4427.54</v>
          </cell>
        </row>
        <row r="260">
          <cell r="A260" t="str">
            <v>BSC.370.D</v>
          </cell>
          <cell r="B260" t="str">
            <v>Intelligent frequency hopping (IFH)</v>
          </cell>
          <cell r="C260">
            <v>3279.64</v>
          </cell>
        </row>
        <row r="261">
          <cell r="A261" t="str">
            <v>BSC.370.E</v>
          </cell>
          <cell r="B261" t="str">
            <v>Intelligent frequency hopping (IFH)</v>
          </cell>
          <cell r="C261">
            <v>0</v>
          </cell>
        </row>
        <row r="262">
          <cell r="A262" t="str">
            <v>BSC.380</v>
          </cell>
          <cell r="B262" t="str">
            <v>Cell broadcast interface to cell broadcast centre</v>
          </cell>
          <cell r="C262">
            <v>8199.1</v>
          </cell>
        </row>
        <row r="263">
          <cell r="A263" t="str">
            <v>BSC.380.A</v>
          </cell>
          <cell r="B263" t="str">
            <v>Cell broadcast interface to cell broadcast centre</v>
          </cell>
          <cell r="C263">
            <v>8199.1</v>
          </cell>
        </row>
        <row r="264">
          <cell r="A264" t="str">
            <v>BSC.380.B</v>
          </cell>
          <cell r="B264" t="str">
            <v>Cell broadcast interface to cell broadcast centre</v>
          </cell>
          <cell r="C264">
            <v>6764.42</v>
          </cell>
        </row>
        <row r="265">
          <cell r="A265" t="str">
            <v>BSC.380.C</v>
          </cell>
          <cell r="B265" t="str">
            <v>Cell broadcast interface to cell broadcast centre</v>
          </cell>
          <cell r="C265">
            <v>5534.49</v>
          </cell>
        </row>
        <row r="266">
          <cell r="A266" t="str">
            <v>BSC.380.D</v>
          </cell>
          <cell r="B266" t="str">
            <v>Cell broadcast interface to cell broadcast centre</v>
          </cell>
          <cell r="C266">
            <v>4099.55</v>
          </cell>
        </row>
        <row r="267">
          <cell r="A267" t="str">
            <v>BSC.380.E</v>
          </cell>
          <cell r="B267" t="str">
            <v>Cell broadcast interface to cell broadcast centre</v>
          </cell>
          <cell r="C267">
            <v>0</v>
          </cell>
        </row>
        <row r="268">
          <cell r="A268" t="str">
            <v>BSC.390</v>
          </cell>
          <cell r="B268" t="str">
            <v>Dynamic SDCCH allocation</v>
          </cell>
          <cell r="C268">
            <v>5903.43</v>
          </cell>
        </row>
        <row r="269">
          <cell r="A269" t="str">
            <v>BSC.390.A</v>
          </cell>
          <cell r="B269" t="str">
            <v>Dynamic SDCCH allocation</v>
          </cell>
          <cell r="C269">
            <v>5903.43</v>
          </cell>
        </row>
        <row r="270">
          <cell r="A270" t="str">
            <v>BSC.390.B</v>
          </cell>
          <cell r="B270" t="str">
            <v>Dynamic SDCCH allocation</v>
          </cell>
          <cell r="C270">
            <v>4870.32</v>
          </cell>
        </row>
        <row r="271">
          <cell r="A271" t="str">
            <v>BSC.390.C</v>
          </cell>
          <cell r="B271" t="str">
            <v>Dynamic SDCCH allocation</v>
          </cell>
          <cell r="C271">
            <v>3984.76</v>
          </cell>
        </row>
        <row r="272">
          <cell r="A272" t="str">
            <v>BSC.390.D</v>
          </cell>
          <cell r="B272" t="str">
            <v>Dynamic SDCCH allocation</v>
          </cell>
          <cell r="C272">
            <v>2951.65</v>
          </cell>
        </row>
        <row r="273">
          <cell r="A273" t="str">
            <v>BSC.390.E</v>
          </cell>
          <cell r="B273" t="str">
            <v>Dynamic SDCCH allocation</v>
          </cell>
          <cell r="C273">
            <v>0</v>
          </cell>
        </row>
        <row r="274">
          <cell r="A274" t="str">
            <v>BSC.430</v>
          </cell>
          <cell r="B274" t="str">
            <v>New Flexible Maio Management</v>
          </cell>
          <cell r="C274">
            <v>5028.79</v>
          </cell>
        </row>
        <row r="275">
          <cell r="A275" t="str">
            <v>BSC.430.A</v>
          </cell>
          <cell r="B275" t="str">
            <v>New Flexible Maio Management</v>
          </cell>
          <cell r="C275">
            <v>5028.79</v>
          </cell>
        </row>
        <row r="276">
          <cell r="A276" t="str">
            <v>BSC.430.B</v>
          </cell>
          <cell r="B276" t="str">
            <v>New Flexible Maio Management</v>
          </cell>
          <cell r="C276">
            <v>4148.82</v>
          </cell>
        </row>
        <row r="277">
          <cell r="A277" t="str">
            <v>BSC.430.C</v>
          </cell>
          <cell r="B277" t="str">
            <v>New Flexible Maio Management</v>
          </cell>
          <cell r="C277">
            <v>3394.43</v>
          </cell>
        </row>
        <row r="278">
          <cell r="A278" t="str">
            <v>BSC.430.D</v>
          </cell>
          <cell r="B278" t="str">
            <v>New Flexible Maio Management</v>
          </cell>
          <cell r="C278">
            <v>2514.46</v>
          </cell>
        </row>
        <row r="279">
          <cell r="A279" t="str">
            <v>BSC.430.E</v>
          </cell>
          <cell r="B279" t="str">
            <v>New Flexible Maio Management</v>
          </cell>
          <cell r="C279">
            <v>0</v>
          </cell>
        </row>
        <row r="280">
          <cell r="A280" t="str">
            <v>BSC.440</v>
          </cell>
          <cell r="B280" t="str">
            <v>Advanced Multilayer Handling  AMH</v>
          </cell>
          <cell r="C280">
            <v>7379.19</v>
          </cell>
        </row>
        <row r="281">
          <cell r="A281" t="str">
            <v>BSC.440.A</v>
          </cell>
          <cell r="B281" t="str">
            <v>Advanced Multilayer Handling  AMH</v>
          </cell>
          <cell r="C281">
            <v>7379.19</v>
          </cell>
        </row>
        <row r="282">
          <cell r="A282" t="str">
            <v>BSC.440.B</v>
          </cell>
          <cell r="B282" t="str">
            <v>Advanced Multilayer Handling  AMH</v>
          </cell>
          <cell r="C282">
            <v>6087.9</v>
          </cell>
        </row>
        <row r="283">
          <cell r="A283" t="str">
            <v>BSC.440.C</v>
          </cell>
          <cell r="B283" t="str">
            <v>Advanced Multilayer Handling  AMH</v>
          </cell>
          <cell r="C283">
            <v>4980.95</v>
          </cell>
        </row>
        <row r="284">
          <cell r="A284" t="str">
            <v>BSC.440.D</v>
          </cell>
          <cell r="B284" t="str">
            <v>Advanced Multilayer Handling  AMH</v>
          </cell>
          <cell r="C284">
            <v>3689.66</v>
          </cell>
        </row>
        <row r="285">
          <cell r="A285" t="str">
            <v>BSC.440.E</v>
          </cell>
          <cell r="B285" t="str">
            <v>Advanced Multilayer Handling AMH</v>
          </cell>
          <cell r="C285">
            <v>0</v>
          </cell>
        </row>
        <row r="286">
          <cell r="A286" t="str">
            <v>BSC.450</v>
          </cell>
          <cell r="B286" t="str">
            <v>Direct Access to Desired Layer/Band</v>
          </cell>
          <cell r="C286">
            <v>6149.39</v>
          </cell>
        </row>
        <row r="287">
          <cell r="A287" t="str">
            <v>BSC.450.A</v>
          </cell>
          <cell r="B287" t="str">
            <v>Direct Access to Desired Layer/Band</v>
          </cell>
          <cell r="C287">
            <v>6149.39</v>
          </cell>
        </row>
        <row r="288">
          <cell r="A288" t="str">
            <v>BSC.450.B</v>
          </cell>
          <cell r="B288" t="str">
            <v>Direct Access to Desired Layer/Band</v>
          </cell>
          <cell r="C288">
            <v>5073.25</v>
          </cell>
        </row>
        <row r="289">
          <cell r="A289" t="str">
            <v>BSC.450.C</v>
          </cell>
          <cell r="B289" t="str">
            <v>Direct Access to Desired Layer/Band</v>
          </cell>
          <cell r="C289">
            <v>4150.7700000000004</v>
          </cell>
        </row>
        <row r="290">
          <cell r="A290" t="str">
            <v>BSC.450.D</v>
          </cell>
          <cell r="B290" t="str">
            <v>Direct Access to Desired Layer/Band</v>
          </cell>
          <cell r="C290">
            <v>3074.76</v>
          </cell>
        </row>
        <row r="291">
          <cell r="A291" t="str">
            <v>BSC.450.E</v>
          </cell>
          <cell r="B291" t="str">
            <v>Direct Access to Desired Layer/Band</v>
          </cell>
          <cell r="C291">
            <v>0</v>
          </cell>
        </row>
        <row r="292">
          <cell r="A292" t="str">
            <v>BSC.460</v>
          </cell>
          <cell r="B292" t="str">
            <v>Dynamic Hotspot</v>
          </cell>
          <cell r="C292">
            <v>11150.88</v>
          </cell>
        </row>
        <row r="293">
          <cell r="A293" t="str">
            <v>BSC.460.A</v>
          </cell>
          <cell r="B293" t="str">
            <v>Dynamic Hotspot</v>
          </cell>
          <cell r="C293">
            <v>11150.88</v>
          </cell>
        </row>
        <row r="294">
          <cell r="A294" t="str">
            <v>BSC.460.B</v>
          </cell>
          <cell r="B294" t="str">
            <v>Dynamic Hotspot</v>
          </cell>
          <cell r="C294">
            <v>9199.4500000000007</v>
          </cell>
        </row>
        <row r="295">
          <cell r="A295" t="str">
            <v>BSC.460.C</v>
          </cell>
          <cell r="B295" t="str">
            <v>Dynamic Hotspot</v>
          </cell>
          <cell r="C295">
            <v>7526.87</v>
          </cell>
        </row>
        <row r="296">
          <cell r="A296" t="str">
            <v>BSC.460.D</v>
          </cell>
          <cell r="B296" t="str">
            <v>Dynamic Hotspot</v>
          </cell>
          <cell r="C296">
            <v>5575.44</v>
          </cell>
        </row>
        <row r="297">
          <cell r="A297" t="str">
            <v>BSC.460.E</v>
          </cell>
          <cell r="B297" t="str">
            <v>Dynamic Hotspot</v>
          </cell>
          <cell r="C297">
            <v>0</v>
          </cell>
        </row>
        <row r="298">
          <cell r="A298" t="str">
            <v>BSC.470</v>
          </cell>
          <cell r="B298" t="str">
            <v>Trace window for dropped calls</v>
          </cell>
          <cell r="C298">
            <v>7433.92</v>
          </cell>
        </row>
        <row r="299">
          <cell r="A299" t="str">
            <v>BSC.470.A</v>
          </cell>
          <cell r="B299" t="str">
            <v>Trace window for dropped calls</v>
          </cell>
          <cell r="C299">
            <v>7433.92</v>
          </cell>
        </row>
        <row r="300">
          <cell r="A300" t="str">
            <v>BSC.470.B</v>
          </cell>
          <cell r="B300" t="str">
            <v>Trace window for dropped calls</v>
          </cell>
          <cell r="C300">
            <v>6133.01</v>
          </cell>
        </row>
        <row r="301">
          <cell r="A301" t="str">
            <v>BSC.470.C</v>
          </cell>
          <cell r="B301" t="str">
            <v>Trace window for dropped calls</v>
          </cell>
          <cell r="C301">
            <v>5017.87</v>
          </cell>
        </row>
        <row r="302">
          <cell r="A302" t="str">
            <v>BSC.470.D</v>
          </cell>
          <cell r="B302" t="str">
            <v>Trace window for dropped calls</v>
          </cell>
          <cell r="C302">
            <v>3716.96</v>
          </cell>
        </row>
        <row r="303">
          <cell r="A303" t="str">
            <v>BSC.470.E</v>
          </cell>
          <cell r="B303" t="str">
            <v>Trace window for dropped calls</v>
          </cell>
          <cell r="C303">
            <v>0</v>
          </cell>
        </row>
        <row r="304">
          <cell r="A304" t="str">
            <v>BSC.480</v>
          </cell>
          <cell r="B304" t="str">
            <v>Enhanced Coverage by Frequency Hopping</v>
          </cell>
          <cell r="C304">
            <v>13096.85</v>
          </cell>
        </row>
        <row r="305">
          <cell r="A305" t="str">
            <v>BSC.480.A</v>
          </cell>
          <cell r="B305" t="str">
            <v>Enhanced Coverage by Frequency Hopping</v>
          </cell>
          <cell r="C305">
            <v>13096.85</v>
          </cell>
        </row>
        <row r="306">
          <cell r="A306" t="str">
            <v>BSC.480.B</v>
          </cell>
          <cell r="B306" t="str">
            <v>Enhanced Coverage by Frequency Hopping</v>
          </cell>
          <cell r="C306">
            <v>10804.82</v>
          </cell>
        </row>
        <row r="307">
          <cell r="A307" t="str">
            <v>BSC.480.C</v>
          </cell>
          <cell r="B307" t="str">
            <v>Enhanced Coverage by Frequency Hopping</v>
          </cell>
          <cell r="C307">
            <v>8840.39</v>
          </cell>
        </row>
        <row r="308">
          <cell r="A308" t="str">
            <v>BSC.480.D</v>
          </cell>
          <cell r="B308" t="str">
            <v>Enhanced Coverage by Frequency Hopping</v>
          </cell>
          <cell r="C308">
            <v>6548.36</v>
          </cell>
        </row>
        <row r="309">
          <cell r="A309" t="str">
            <v>BSC.480.E</v>
          </cell>
          <cell r="B309" t="str">
            <v>Enhanced Coverage by Frequency Hopping</v>
          </cell>
          <cell r="C309">
            <v>0</v>
          </cell>
        </row>
        <row r="310">
          <cell r="A310" t="str">
            <v>BSC.490</v>
          </cell>
          <cell r="B310" t="str">
            <v>High Capacity BSC Optio</v>
          </cell>
          <cell r="C310">
            <v>0</v>
          </cell>
        </row>
        <row r="311">
          <cell r="A311" t="str">
            <v>BSC.530</v>
          </cell>
          <cell r="B311" t="str">
            <v xml:space="preserve">MS Capability Indication </v>
          </cell>
          <cell r="C311">
            <v>5684.77</v>
          </cell>
        </row>
        <row r="312">
          <cell r="A312" t="str">
            <v>BSC.530.A</v>
          </cell>
          <cell r="B312" t="str">
            <v>MS Capability Indication</v>
          </cell>
          <cell r="C312">
            <v>5684.77</v>
          </cell>
        </row>
        <row r="313">
          <cell r="A313" t="str">
            <v>BSC.530.B</v>
          </cell>
          <cell r="B313" t="str">
            <v>MS Capability Indication</v>
          </cell>
          <cell r="C313">
            <v>4689.88</v>
          </cell>
        </row>
        <row r="314">
          <cell r="A314" t="str">
            <v>BSC.530.C</v>
          </cell>
          <cell r="B314" t="str">
            <v>MS Capability Indication</v>
          </cell>
          <cell r="C314">
            <v>3837.21</v>
          </cell>
        </row>
        <row r="315">
          <cell r="A315" t="str">
            <v>BSC.530.D</v>
          </cell>
          <cell r="B315" t="str">
            <v>MS Capability Indication</v>
          </cell>
          <cell r="C315">
            <v>2842.45</v>
          </cell>
        </row>
        <row r="316">
          <cell r="A316" t="str">
            <v>BSC.530.E</v>
          </cell>
          <cell r="B316" t="str">
            <v>MS Capability Indication</v>
          </cell>
          <cell r="C316">
            <v>0</v>
          </cell>
        </row>
        <row r="317">
          <cell r="A317" t="str">
            <v>BSC.540</v>
          </cell>
          <cell r="B317" t="str">
            <v>Tandem Free Operation TFO (ETSI)</v>
          </cell>
          <cell r="C317">
            <v>1311.83</v>
          </cell>
        </row>
        <row r="318">
          <cell r="A318" t="str">
            <v>BSC.540.A</v>
          </cell>
          <cell r="B318" t="str">
            <v>Tandem Free Operation  TFO (ETSI)</v>
          </cell>
          <cell r="C318">
            <v>1311.83</v>
          </cell>
        </row>
        <row r="319">
          <cell r="A319" t="str">
            <v>BSC.540.B</v>
          </cell>
          <cell r="B319" t="str">
            <v>Tandem Free Operation  TFO (ETSI)</v>
          </cell>
          <cell r="C319">
            <v>1049.49</v>
          </cell>
        </row>
        <row r="320">
          <cell r="A320" t="str">
            <v>BSC.540.C</v>
          </cell>
          <cell r="B320" t="str">
            <v>Tandem Free Operation TFO (ETSI)</v>
          </cell>
          <cell r="C320">
            <v>787.15</v>
          </cell>
        </row>
        <row r="321">
          <cell r="A321" t="str">
            <v>BSC.540.D</v>
          </cell>
          <cell r="B321" t="str">
            <v>Tandem Free Operation TFO (ETSI)</v>
          </cell>
          <cell r="C321">
            <v>524.80999999999995</v>
          </cell>
        </row>
        <row r="322">
          <cell r="A322" t="str">
            <v>BSC.540.E</v>
          </cell>
          <cell r="B322" t="str">
            <v>Tandem Free Operation TFO (ETSI)</v>
          </cell>
          <cell r="C322">
            <v>262.33999999999997</v>
          </cell>
        </row>
        <row r="323">
          <cell r="A323" t="str">
            <v>BSC.540.F</v>
          </cell>
          <cell r="B323" t="str">
            <v>Tandem Free Operation TFO (ETSI)</v>
          </cell>
          <cell r="C323">
            <v>0</v>
          </cell>
        </row>
        <row r="324">
          <cell r="A324" t="str">
            <v>BSC.550</v>
          </cell>
          <cell r="B324" t="str">
            <v>Tandem Free Operation TFO (ANSI)</v>
          </cell>
          <cell r="C324">
            <v>1049.49</v>
          </cell>
        </row>
        <row r="325">
          <cell r="A325" t="str">
            <v>BSC.550.A</v>
          </cell>
          <cell r="B325" t="str">
            <v>Tandem Free Operation TFO (ANSI)</v>
          </cell>
          <cell r="C325">
            <v>1049.49</v>
          </cell>
        </row>
        <row r="326">
          <cell r="A326" t="str">
            <v>BSC.550.B</v>
          </cell>
          <cell r="B326" t="str">
            <v>Tandem Free Operation TFO (ANSI)</v>
          </cell>
          <cell r="C326">
            <v>787.54</v>
          </cell>
        </row>
        <row r="327">
          <cell r="A327" t="str">
            <v>BSC.550.C</v>
          </cell>
          <cell r="B327" t="str">
            <v>Tandem Free Operation TFO (ANSI)</v>
          </cell>
          <cell r="C327">
            <v>629.72</v>
          </cell>
        </row>
        <row r="328">
          <cell r="A328" t="str">
            <v>BSC.550.D</v>
          </cell>
          <cell r="B328" t="str">
            <v>Tandem Free Operation TFO (ANSI)</v>
          </cell>
          <cell r="C328">
            <v>419.77</v>
          </cell>
        </row>
        <row r="329">
          <cell r="A329" t="str">
            <v>BSC.550.E</v>
          </cell>
          <cell r="B329" t="str">
            <v>Tandem Free Operation TFO (ANSI)</v>
          </cell>
          <cell r="C329">
            <v>209.95</v>
          </cell>
        </row>
        <row r="330">
          <cell r="A330" t="str">
            <v>BSC.550.F</v>
          </cell>
          <cell r="B330" t="str">
            <v>Tandem Free Operation TFO (ANSI)</v>
          </cell>
          <cell r="C330">
            <v>0</v>
          </cell>
        </row>
        <row r="331">
          <cell r="A331" t="str">
            <v>BSC.560</v>
          </cell>
          <cell r="B331" t="str">
            <v>GPRS BSC Optio</v>
          </cell>
          <cell r="C331">
            <v>0</v>
          </cell>
        </row>
        <row r="332">
          <cell r="A332" t="str">
            <v>BSC.590</v>
          </cell>
          <cell r="B332" t="str">
            <v>Automatic Picocell Parameterization</v>
          </cell>
          <cell r="C332">
            <v>0</v>
          </cell>
        </row>
        <row r="333">
          <cell r="A333" t="str">
            <v>BSC.610</v>
          </cell>
          <cell r="B333" t="str">
            <v>Channel Finder Measurement</v>
          </cell>
          <cell r="C333">
            <v>0</v>
          </cell>
        </row>
        <row r="334">
          <cell r="A334" t="str">
            <v>BSC.620</v>
          </cell>
          <cell r="B334" t="str">
            <v>Noise supression feature</v>
          </cell>
          <cell r="C334">
            <v>1625</v>
          </cell>
        </row>
        <row r="335">
          <cell r="A335" t="str">
            <v>BSC.620.A</v>
          </cell>
          <cell r="B335" t="str">
            <v>Noise supression feature</v>
          </cell>
          <cell r="C335">
            <v>1625</v>
          </cell>
        </row>
        <row r="336">
          <cell r="A336" t="str">
            <v>BSC.620.B</v>
          </cell>
          <cell r="B336" t="str">
            <v>Noise supression feature</v>
          </cell>
          <cell r="C336">
            <v>1300</v>
          </cell>
        </row>
        <row r="337">
          <cell r="A337" t="str">
            <v>BSC.620.C</v>
          </cell>
          <cell r="B337" t="str">
            <v>Noise supression feature</v>
          </cell>
          <cell r="C337">
            <v>975</v>
          </cell>
        </row>
        <row r="338">
          <cell r="A338" t="str">
            <v>BSC.620.D</v>
          </cell>
          <cell r="B338" t="str">
            <v>Noise supression feature</v>
          </cell>
          <cell r="C338">
            <v>650</v>
          </cell>
        </row>
        <row r="339">
          <cell r="A339" t="str">
            <v>BSC.620.E</v>
          </cell>
          <cell r="B339" t="str">
            <v>Noise supression feature</v>
          </cell>
          <cell r="C339">
            <v>325</v>
          </cell>
        </row>
        <row r="340">
          <cell r="A340" t="str">
            <v>BSC.620.F</v>
          </cell>
          <cell r="B340" t="str">
            <v>Noise supression feature</v>
          </cell>
          <cell r="C340">
            <v>0</v>
          </cell>
        </row>
        <row r="341">
          <cell r="A341" t="str">
            <v>BSC.630</v>
          </cell>
          <cell r="B341" t="str">
            <v>Advance Multirate Coding Feature</v>
          </cell>
          <cell r="C341">
            <v>507</v>
          </cell>
        </row>
        <row r="342">
          <cell r="A342" t="str">
            <v>BSC.630.A</v>
          </cell>
          <cell r="B342" t="str">
            <v>Advance Multirate Coding Feature</v>
          </cell>
          <cell r="C342">
            <v>422.49</v>
          </cell>
        </row>
        <row r="343">
          <cell r="A343" t="str">
            <v>BSC.630.B</v>
          </cell>
          <cell r="B343" t="str">
            <v>Advance Multirate Coding Feature</v>
          </cell>
          <cell r="C343">
            <v>337.96</v>
          </cell>
        </row>
        <row r="344">
          <cell r="A344" t="str">
            <v>BSC.630.C</v>
          </cell>
          <cell r="B344" t="str">
            <v>Advance Multirate Coding Feature</v>
          </cell>
          <cell r="C344">
            <v>253.5</v>
          </cell>
        </row>
        <row r="345">
          <cell r="A345" t="str">
            <v>BSC.630.D</v>
          </cell>
          <cell r="B345" t="str">
            <v>Advance Multirate Coding Feature</v>
          </cell>
          <cell r="C345">
            <v>0</v>
          </cell>
        </row>
        <row r="346">
          <cell r="A346" t="str">
            <v>BSC.640</v>
          </cell>
          <cell r="B346" t="str">
            <v>Support of Localised Service Area feature</v>
          </cell>
          <cell r="C346">
            <v>16347.5</v>
          </cell>
        </row>
        <row r="347">
          <cell r="A347" t="str">
            <v>BSC.640.A</v>
          </cell>
          <cell r="B347" t="str">
            <v>Support of Localised Service Area feature</v>
          </cell>
          <cell r="C347">
            <v>16347.5</v>
          </cell>
        </row>
        <row r="348">
          <cell r="A348" t="str">
            <v>BSC.640.B</v>
          </cell>
          <cell r="B348" t="str">
            <v>Support of Localised Service Area feature</v>
          </cell>
          <cell r="C348">
            <v>13486.69</v>
          </cell>
        </row>
        <row r="349">
          <cell r="A349" t="str">
            <v>BSC.640.C</v>
          </cell>
          <cell r="B349" t="str">
            <v>Support of Localised Service Area feature</v>
          </cell>
          <cell r="C349">
            <v>11034.57</v>
          </cell>
        </row>
        <row r="350">
          <cell r="A350" t="str">
            <v>BSC.640.D</v>
          </cell>
          <cell r="B350" t="str">
            <v>Support of Localised Service Area feature</v>
          </cell>
          <cell r="C350">
            <v>8173.75</v>
          </cell>
        </row>
        <row r="351">
          <cell r="A351" t="str">
            <v>BSC.640.E</v>
          </cell>
          <cell r="B351" t="str">
            <v>Support of Localised Service Area feature</v>
          </cell>
          <cell r="C351">
            <v>0</v>
          </cell>
        </row>
        <row r="352">
          <cell r="A352" t="str">
            <v>BSC.650</v>
          </cell>
          <cell r="B352" t="str">
            <v>Enhanced Data Rates for Global Evolution</v>
          </cell>
          <cell r="C352">
            <v>1125.8</v>
          </cell>
        </row>
        <row r="353">
          <cell r="A353" t="str">
            <v>BSC.650.A</v>
          </cell>
          <cell r="B353" t="str">
            <v>Enhanced Data Rates for Global Evolution</v>
          </cell>
          <cell r="C353">
            <v>1125.8</v>
          </cell>
        </row>
        <row r="354">
          <cell r="A354" t="str">
            <v>BSC.650.B</v>
          </cell>
          <cell r="B354" t="str">
            <v>Enhanced Data Rates for Global Evolution</v>
          </cell>
          <cell r="C354">
            <v>1013.22</v>
          </cell>
        </row>
        <row r="355">
          <cell r="A355" t="str">
            <v>BSC.650.C</v>
          </cell>
          <cell r="B355" t="str">
            <v>Enhanced Data Rates for Global Evolution</v>
          </cell>
          <cell r="C355">
            <v>956.93</v>
          </cell>
        </row>
        <row r="356">
          <cell r="A356" t="str">
            <v>BSC.650.D</v>
          </cell>
          <cell r="B356" t="str">
            <v>Enhanced Data Rates for Global Evolution</v>
          </cell>
          <cell r="C356">
            <v>900.64</v>
          </cell>
        </row>
        <row r="357">
          <cell r="A357" t="str">
            <v>BSC.650.E</v>
          </cell>
          <cell r="B357" t="str">
            <v>Enhanced Data Rates for Global Evolution</v>
          </cell>
          <cell r="C357">
            <v>788.06</v>
          </cell>
        </row>
        <row r="358">
          <cell r="A358" t="str">
            <v>BSC.650.F</v>
          </cell>
          <cell r="B358" t="str">
            <v>Enhanced Data Rates for Global Evolution</v>
          </cell>
          <cell r="C358">
            <v>675.48</v>
          </cell>
        </row>
        <row r="359">
          <cell r="A359" t="str">
            <v>BSC.650.G</v>
          </cell>
          <cell r="B359" t="str">
            <v>Enhanced Data Rates for Global Evolution</v>
          </cell>
          <cell r="C359">
            <v>562.9</v>
          </cell>
        </row>
        <row r="360">
          <cell r="A360" t="str">
            <v>BSC.660</v>
          </cell>
          <cell r="B360" t="str">
            <v>mCatch 1.0 for legacy phones</v>
          </cell>
          <cell r="C360">
            <v>169</v>
          </cell>
        </row>
        <row r="361">
          <cell r="A361" t="str">
            <v>BSC.680</v>
          </cell>
          <cell r="B361" t="str">
            <v>Automated planning Feature</v>
          </cell>
          <cell r="C361">
            <v>0</v>
          </cell>
        </row>
        <row r="362">
          <cell r="A362" t="str">
            <v>BSC.690</v>
          </cell>
          <cell r="B362" t="str">
            <v>Common BCCH  Feature</v>
          </cell>
          <cell r="C362">
            <v>18307.900000000001</v>
          </cell>
        </row>
        <row r="363">
          <cell r="A363" t="str">
            <v>BSC.690.A</v>
          </cell>
          <cell r="B363" t="str">
            <v>Common BCCH  Feature</v>
          </cell>
          <cell r="C363">
            <v>18307.900000000001</v>
          </cell>
        </row>
        <row r="364">
          <cell r="A364" t="str">
            <v>BSC.690.B</v>
          </cell>
          <cell r="B364" t="str">
            <v>Common BCCH  Feature</v>
          </cell>
          <cell r="C364">
            <v>15104.02</v>
          </cell>
        </row>
        <row r="365">
          <cell r="A365" t="str">
            <v>BSC.690.C</v>
          </cell>
          <cell r="B365" t="str">
            <v>Common BCCH  Feature</v>
          </cell>
          <cell r="C365">
            <v>12357.84</v>
          </cell>
        </row>
        <row r="366">
          <cell r="A366" t="str">
            <v>BSC.690.D</v>
          </cell>
          <cell r="B366" t="str">
            <v>Common BCCH  Feature</v>
          </cell>
          <cell r="C366">
            <v>9153.9500000000007</v>
          </cell>
        </row>
        <row r="367">
          <cell r="A367" t="str">
            <v>BSC.690.E</v>
          </cell>
          <cell r="B367" t="str">
            <v>Common BCCH  Feature</v>
          </cell>
          <cell r="C367">
            <v>0</v>
          </cell>
        </row>
        <row r="368">
          <cell r="A368" t="str">
            <v>BSC.700</v>
          </cell>
          <cell r="B368" t="str">
            <v>BSC S7 Optional Features Package</v>
          </cell>
          <cell r="C368">
            <v>91060.58</v>
          </cell>
        </row>
        <row r="369">
          <cell r="A369" t="str">
            <v>BSC.700.A</v>
          </cell>
          <cell r="B369" t="str">
            <v>BSC S7 Optional Features Package</v>
          </cell>
          <cell r="C369">
            <v>91060.58</v>
          </cell>
        </row>
        <row r="370">
          <cell r="A370" t="str">
            <v>BSC.700.B</v>
          </cell>
          <cell r="B370" t="str">
            <v>BSC S7 Optional Features Package</v>
          </cell>
          <cell r="C370">
            <v>75124.92</v>
          </cell>
        </row>
        <row r="371">
          <cell r="A371" t="str">
            <v>BSC.700.C</v>
          </cell>
          <cell r="B371" t="str">
            <v>BSC S7 Optional Features Package</v>
          </cell>
          <cell r="C371">
            <v>61465.82</v>
          </cell>
        </row>
        <row r="372">
          <cell r="A372" t="str">
            <v>BSC.700.D</v>
          </cell>
          <cell r="B372" t="str">
            <v>BSC S7 Optional Features Package</v>
          </cell>
          <cell r="C372">
            <v>45530.29</v>
          </cell>
        </row>
        <row r="373">
          <cell r="A373" t="str">
            <v>BSC.700.E</v>
          </cell>
          <cell r="B373" t="str">
            <v>BSC S7 Optional Features Package</v>
          </cell>
          <cell r="C373">
            <v>0</v>
          </cell>
        </row>
        <row r="374">
          <cell r="A374" t="str">
            <v>BSC.710</v>
          </cell>
          <cell r="B374" t="str">
            <v>mCatch 2.0 for E-OTD</v>
          </cell>
          <cell r="C374">
            <v>338</v>
          </cell>
        </row>
        <row r="375">
          <cell r="A375" t="str">
            <v>BSC.720</v>
          </cell>
          <cell r="B375" t="str">
            <v>Noice Suppression Ansi</v>
          </cell>
          <cell r="C375">
            <v>1300</v>
          </cell>
        </row>
        <row r="376">
          <cell r="A376" t="str">
            <v>BSC.720.A</v>
          </cell>
          <cell r="B376" t="str">
            <v>Noice Suppression Ansi</v>
          </cell>
          <cell r="C376">
            <v>1040</v>
          </cell>
        </row>
        <row r="377">
          <cell r="A377" t="str">
            <v>BSC.720.B</v>
          </cell>
          <cell r="B377" t="str">
            <v>Noice Suppression Ansi</v>
          </cell>
          <cell r="C377">
            <v>780</v>
          </cell>
        </row>
        <row r="378">
          <cell r="A378" t="str">
            <v>BSC.720.C</v>
          </cell>
          <cell r="B378" t="str">
            <v>Noice Suppression Ansi</v>
          </cell>
          <cell r="C378">
            <v>520</v>
          </cell>
        </row>
        <row r="379">
          <cell r="A379" t="str">
            <v>BSC.720.D</v>
          </cell>
          <cell r="B379" t="str">
            <v>Noice Suppression Ansi</v>
          </cell>
          <cell r="C379">
            <v>260</v>
          </cell>
        </row>
        <row r="380">
          <cell r="A380" t="str">
            <v>BSC.720.F</v>
          </cell>
          <cell r="B380" t="str">
            <v>Noice Suppression Ansi</v>
          </cell>
          <cell r="C380">
            <v>0</v>
          </cell>
        </row>
        <row r="381">
          <cell r="A381" t="str">
            <v>BSC.730</v>
          </cell>
          <cell r="B381" t="str">
            <v>mCatch upgrade to E-OTD</v>
          </cell>
          <cell r="C381">
            <v>126.75</v>
          </cell>
        </row>
        <row r="382">
          <cell r="A382" t="str">
            <v>BSC.740</v>
          </cell>
          <cell r="B382" t="str">
            <v>GSM/EDGE WCDMA Interworking</v>
          </cell>
          <cell r="C382">
            <v>104949</v>
          </cell>
        </row>
        <row r="383">
          <cell r="A383" t="str">
            <v>BSC.800</v>
          </cell>
          <cell r="B383" t="str">
            <v>S8 OPT. FEAT PACK</v>
          </cell>
          <cell r="C383">
            <v>122707.65</v>
          </cell>
        </row>
        <row r="384">
          <cell r="A384" t="str">
            <v>BSC.800.A</v>
          </cell>
          <cell r="B384" t="str">
            <v>S8 OPT. FEAT PACK</v>
          </cell>
          <cell r="C384">
            <v>122707.65</v>
          </cell>
        </row>
        <row r="385">
          <cell r="A385" t="str">
            <v>BSC.800.B</v>
          </cell>
          <cell r="B385" t="str">
            <v>S8 OPT. FEAT PACK</v>
          </cell>
          <cell r="C385">
            <v>101233.86</v>
          </cell>
        </row>
        <row r="386">
          <cell r="A386" t="str">
            <v>BSC.800.C</v>
          </cell>
          <cell r="B386" t="str">
            <v>S8 OPT. FEAT PACK</v>
          </cell>
          <cell r="C386">
            <v>82827.679999999993</v>
          </cell>
        </row>
        <row r="387">
          <cell r="A387" t="str">
            <v>BSC.800.D</v>
          </cell>
          <cell r="B387" t="str">
            <v>S8 OPT. FEAT PACK</v>
          </cell>
          <cell r="C387">
            <v>61353.89</v>
          </cell>
        </row>
        <row r="388">
          <cell r="A388" t="str">
            <v>BSC.800.E</v>
          </cell>
          <cell r="B388" t="str">
            <v>S8 OPT. FEAT PACK</v>
          </cell>
          <cell r="C388">
            <v>0</v>
          </cell>
        </row>
        <row r="389">
          <cell r="A389" t="str">
            <v>BSC.900</v>
          </cell>
          <cell r="B389" t="str">
            <v>S9 OPT. FEAT PACK</v>
          </cell>
          <cell r="C389">
            <v>126687.08</v>
          </cell>
        </row>
        <row r="390">
          <cell r="A390" t="str">
            <v>BSC.900.A</v>
          </cell>
          <cell r="B390" t="str">
            <v>S9 OPT. FEAT PACK</v>
          </cell>
          <cell r="C390">
            <v>126687.08</v>
          </cell>
        </row>
        <row r="391">
          <cell r="A391" t="str">
            <v>BSC.900.B</v>
          </cell>
          <cell r="B391" t="str">
            <v>S9 OPT. FEAT PACK</v>
          </cell>
          <cell r="C391">
            <v>104516.75</v>
          </cell>
        </row>
        <row r="392">
          <cell r="A392" t="str">
            <v>BSC.900.C</v>
          </cell>
          <cell r="B392" t="str">
            <v>S9 OPT. FEAT PACK</v>
          </cell>
          <cell r="C392">
            <v>85513.74</v>
          </cell>
        </row>
        <row r="393">
          <cell r="A393" t="str">
            <v>BSC.900.D</v>
          </cell>
          <cell r="B393" t="str">
            <v>S9 OPT. FEAT PACK</v>
          </cell>
          <cell r="C393">
            <v>63343.54</v>
          </cell>
        </row>
        <row r="394">
          <cell r="A394" t="str">
            <v>BSC.900.E</v>
          </cell>
          <cell r="B394" t="str">
            <v>S9 OPT. FEAT PACK</v>
          </cell>
          <cell r="C394">
            <v>0</v>
          </cell>
        </row>
        <row r="395">
          <cell r="A395" t="str">
            <v>BSC.PACK1</v>
          </cell>
          <cell r="B395" t="str">
            <v>BSS Subs. Seg. Feat. inc. 134 136 135</v>
          </cell>
          <cell r="C395">
            <v>17935.580000000002</v>
          </cell>
        </row>
        <row r="396">
          <cell r="A396" t="str">
            <v>BSC.PACK1.A</v>
          </cell>
          <cell r="B396" t="str">
            <v>BSS Subs. Seg. Feat. inc. 134 136 135</v>
          </cell>
          <cell r="C396">
            <v>17935.580000000002</v>
          </cell>
        </row>
        <row r="397">
          <cell r="A397" t="str">
            <v>BSC.PACK1.B</v>
          </cell>
          <cell r="B397" t="str">
            <v>BSS Subs. Seg. Feat. inc. 134 136 135</v>
          </cell>
          <cell r="C397">
            <v>14796.99</v>
          </cell>
        </row>
        <row r="398">
          <cell r="A398" t="str">
            <v>BSC.PACK1.C</v>
          </cell>
          <cell r="B398" t="str">
            <v>BSS Subs. Seg. Feat. inc. 134 136 135</v>
          </cell>
          <cell r="C398">
            <v>12106.51</v>
          </cell>
        </row>
        <row r="399">
          <cell r="A399" t="str">
            <v>BSC.PACK1.D</v>
          </cell>
          <cell r="B399" t="str">
            <v>BSS Subs. Seg. Feat. inc. 134 136 135</v>
          </cell>
          <cell r="C399">
            <v>8967.92</v>
          </cell>
        </row>
        <row r="400">
          <cell r="A400" t="str">
            <v>BSC.PACK1.E</v>
          </cell>
          <cell r="B400" t="str">
            <v>BSS Subs. Seg. Feat. inc. 134 136 135</v>
          </cell>
          <cell r="C400">
            <v>0</v>
          </cell>
        </row>
        <row r="401">
          <cell r="A401" t="str">
            <v>BSC.PACK2</v>
          </cell>
          <cell r="B401" t="str">
            <v>FEATURE PACK 2 incl. 221 140  270  278</v>
          </cell>
          <cell r="C401">
            <v>8055.73</v>
          </cell>
        </row>
        <row r="402">
          <cell r="A402" t="str">
            <v>BSC.PACK2.A</v>
          </cell>
          <cell r="B402" t="str">
            <v>FEATURE PACK 2 incl. 221 140  270  278</v>
          </cell>
          <cell r="C402">
            <v>8055.73</v>
          </cell>
        </row>
        <row r="403">
          <cell r="A403" t="str">
            <v>BSC.PACK2.B</v>
          </cell>
          <cell r="B403" t="str">
            <v>FEATURE PACK 2 incl. 221 140  270  278</v>
          </cell>
          <cell r="C403">
            <v>3940.17</v>
          </cell>
        </row>
        <row r="404">
          <cell r="A404" t="str">
            <v>BSC.PACK2.C</v>
          </cell>
          <cell r="B404" t="str">
            <v>FEATURE PACK 2 incl. 221 140  270  278</v>
          </cell>
          <cell r="C404">
            <v>3223.87</v>
          </cell>
        </row>
        <row r="405">
          <cell r="A405" t="str">
            <v>BSC.PACK2.D</v>
          </cell>
          <cell r="B405" t="str">
            <v>FEATURE PACK 2 incl. 221 140  270  278</v>
          </cell>
          <cell r="C405">
            <v>2387.9699999999998</v>
          </cell>
        </row>
        <row r="406">
          <cell r="A406" t="str">
            <v>BSC.PACK2.E</v>
          </cell>
          <cell r="B406" t="str">
            <v>FEATURE PACK 2  incl. 221 140 270  278</v>
          </cell>
          <cell r="C406">
            <v>0</v>
          </cell>
        </row>
        <row r="407">
          <cell r="A407" t="str">
            <v>BSC.PACK3</v>
          </cell>
          <cell r="B407" t="str">
            <v>FEATURE PACK 3  inc.  132  159</v>
          </cell>
          <cell r="C407">
            <v>4304.6899999999996</v>
          </cell>
        </row>
        <row r="408">
          <cell r="A408" t="str">
            <v>BSC.PACK3.A</v>
          </cell>
          <cell r="B408" t="str">
            <v>FEATURE PACK 3  inc.  132  159</v>
          </cell>
          <cell r="C408">
            <v>4304.6899999999996</v>
          </cell>
        </row>
        <row r="409">
          <cell r="A409" t="str">
            <v>BSC.PACK3.B</v>
          </cell>
          <cell r="B409" t="str">
            <v>FEATURE PACK 3  inc.  132  159</v>
          </cell>
          <cell r="C409">
            <v>3551.21</v>
          </cell>
        </row>
        <row r="410">
          <cell r="A410" t="str">
            <v>BSC.PACK3.C</v>
          </cell>
          <cell r="B410" t="str">
            <v>FEATURE PACK 3  inc.  132  159</v>
          </cell>
          <cell r="C410">
            <v>2905.5</v>
          </cell>
        </row>
        <row r="411">
          <cell r="A411" t="str">
            <v>BSC.PACK3.D</v>
          </cell>
          <cell r="B411" t="str">
            <v>FEATURE PACK 3  inc.  132  159</v>
          </cell>
          <cell r="C411">
            <v>2152.2800000000002</v>
          </cell>
        </row>
        <row r="412">
          <cell r="A412" t="str">
            <v>BSC.PACK3.E</v>
          </cell>
          <cell r="B412" t="str">
            <v>FEATURE PACK 3  inc.  132  159</v>
          </cell>
          <cell r="C412">
            <v>0</v>
          </cell>
        </row>
        <row r="413">
          <cell r="A413" t="str">
            <v>BSC.PACK4</v>
          </cell>
          <cell r="B413" t="str">
            <v>FEATURE PACK 4 inc.  160  161</v>
          </cell>
          <cell r="C413">
            <v>3587.09</v>
          </cell>
        </row>
        <row r="414">
          <cell r="A414" t="str">
            <v>BSC.PACK4.A</v>
          </cell>
          <cell r="B414" t="str">
            <v>FEATURE PACK 4 inc.  160  161</v>
          </cell>
          <cell r="C414">
            <v>3587.09</v>
          </cell>
        </row>
        <row r="415">
          <cell r="A415" t="str">
            <v>BSC.PACK4.B</v>
          </cell>
          <cell r="B415" t="str">
            <v>FEATURE PACK 4 inc.  160  161</v>
          </cell>
          <cell r="C415">
            <v>2959.32</v>
          </cell>
        </row>
        <row r="416">
          <cell r="A416" t="str">
            <v>BSC.PACK4.C</v>
          </cell>
          <cell r="B416" t="str">
            <v>FEATURE PACK 4 inc.  160  161</v>
          </cell>
          <cell r="C416">
            <v>2421.25</v>
          </cell>
        </row>
        <row r="417">
          <cell r="A417" t="str">
            <v>BSC.PACK4.D</v>
          </cell>
          <cell r="B417" t="str">
            <v>FEATURE PACK 4 inc.  160  161</v>
          </cell>
          <cell r="C417">
            <v>1793.48</v>
          </cell>
        </row>
        <row r="418">
          <cell r="A418" t="str">
            <v>BSC.PACK4.E</v>
          </cell>
          <cell r="B418" t="str">
            <v>FEATURE PACK 4  inc.  160  161</v>
          </cell>
          <cell r="C418">
            <v>0</v>
          </cell>
        </row>
        <row r="419">
          <cell r="A419" t="str">
            <v>BSC.PACK5</v>
          </cell>
          <cell r="B419" t="str">
            <v>BSC QUALITY FEATURE PACKAGE ETSI</v>
          </cell>
          <cell r="C419">
            <v>3420.3</v>
          </cell>
        </row>
        <row r="420">
          <cell r="A420" t="str">
            <v>BSC.PACK5.A</v>
          </cell>
          <cell r="B420" t="str">
            <v>BSC QUALITY FEATURE PACKAGE ETSI</v>
          </cell>
          <cell r="C420">
            <v>3420.3</v>
          </cell>
        </row>
        <row r="421">
          <cell r="A421" t="str">
            <v>BSC.PACK5.B</v>
          </cell>
          <cell r="B421" t="str">
            <v>BSC QUALITY FEATURE PACKAGE ETSI</v>
          </cell>
          <cell r="C421">
            <v>2736.24</v>
          </cell>
        </row>
        <row r="422">
          <cell r="A422" t="str">
            <v>BSC.PACK5.C</v>
          </cell>
          <cell r="B422" t="str">
            <v>BSC QUALITY FEATURE PACKAGE ETSI</v>
          </cell>
          <cell r="C422">
            <v>2052.1799999999998</v>
          </cell>
        </row>
        <row r="423">
          <cell r="A423" t="str">
            <v>BSC.PACK5.D</v>
          </cell>
          <cell r="B423" t="str">
            <v>BSC QUALITY FEATURE PACKAGE ETSI</v>
          </cell>
          <cell r="C423">
            <v>1368.12</v>
          </cell>
        </row>
        <row r="424">
          <cell r="A424" t="str">
            <v>BSC.PACK5.E</v>
          </cell>
          <cell r="B424" t="str">
            <v>BSC QUALITY FEATURE PACKAGE ETSI</v>
          </cell>
          <cell r="C424">
            <v>684.06</v>
          </cell>
        </row>
        <row r="425">
          <cell r="A425" t="str">
            <v>BSC.PACK5.F</v>
          </cell>
          <cell r="B425" t="str">
            <v>BSC QUALITY FEATURE PACKAGE ETSI</v>
          </cell>
          <cell r="C425">
            <v>0</v>
          </cell>
        </row>
        <row r="426">
          <cell r="A426" t="str">
            <v>BSC.PACK6</v>
          </cell>
          <cell r="B426" t="str">
            <v>BSC QUALITY FEATURE PACKAGE ANSI</v>
          </cell>
          <cell r="C426">
            <v>2736.24</v>
          </cell>
        </row>
        <row r="427">
          <cell r="A427" t="str">
            <v>BSC.PACK6.A</v>
          </cell>
          <cell r="B427" t="str">
            <v>BSC QUALITY FEATURE PACKAGE ANSI</v>
          </cell>
          <cell r="C427">
            <v>2736.24</v>
          </cell>
        </row>
        <row r="428">
          <cell r="A428" t="str">
            <v>BSC.PACK6.B</v>
          </cell>
          <cell r="B428" t="str">
            <v>BSC QUALITY FEATURE PACKAGE ANSI</v>
          </cell>
          <cell r="C428">
            <v>2188.94</v>
          </cell>
        </row>
        <row r="429">
          <cell r="A429" t="str">
            <v>BSC.PACK6.C</v>
          </cell>
          <cell r="B429" t="str">
            <v>BSC QUALITY FEATURE PACKAGE ANSI</v>
          </cell>
          <cell r="C429">
            <v>1641.77</v>
          </cell>
        </row>
        <row r="430">
          <cell r="A430" t="str">
            <v>BSC.PACK6.D</v>
          </cell>
          <cell r="B430" t="str">
            <v>BSC QUALITY FEATURE PACKAGE ANSI</v>
          </cell>
          <cell r="C430">
            <v>1094.47</v>
          </cell>
        </row>
        <row r="431">
          <cell r="A431" t="str">
            <v>BSC.PACK6.E</v>
          </cell>
          <cell r="B431" t="str">
            <v>BSC QUALITY FEATURE PACKAGE ANSI</v>
          </cell>
          <cell r="C431">
            <v>547.29999999999995</v>
          </cell>
        </row>
        <row r="432">
          <cell r="A432" t="str">
            <v>BSC.PACK6.F</v>
          </cell>
          <cell r="B432" t="str">
            <v>BSC QUALITY FEATURE PACKAGE ANSI</v>
          </cell>
          <cell r="C432">
            <v>0</v>
          </cell>
        </row>
        <row r="433">
          <cell r="A433" t="str">
            <v>BSC8000002</v>
          </cell>
          <cell r="B433" t="str">
            <v>BSC S8 NED CD ETSI  10 CD inc. Licence</v>
          </cell>
          <cell r="C433">
            <v>3279.64</v>
          </cell>
        </row>
        <row r="434">
          <cell r="A434" t="str">
            <v>BSC8000022</v>
          </cell>
          <cell r="B434" t="str">
            <v>BSC S8 NED CD ETSI  1 CD Media Only</v>
          </cell>
          <cell r="C434">
            <v>819.91</v>
          </cell>
        </row>
        <row r="435">
          <cell r="A435" t="str">
            <v>BSC8000030</v>
          </cell>
          <cell r="B435" t="str">
            <v>TCSM2 S8 NED CD ETSI  10 CD inc. Licence</v>
          </cell>
          <cell r="C435">
            <v>1093.17</v>
          </cell>
        </row>
        <row r="436">
          <cell r="A436" t="str">
            <v>BSC8000040</v>
          </cell>
          <cell r="B436" t="str">
            <v>TCSM2 S8 NED CD ETSI  1 CD Media Only</v>
          </cell>
          <cell r="C436">
            <v>273.26</v>
          </cell>
        </row>
        <row r="437">
          <cell r="A437" t="str">
            <v>BSC8000051</v>
          </cell>
          <cell r="B437" t="str">
            <v>BSC S8 NED CD ANSI  10 CD inc. Licence</v>
          </cell>
          <cell r="C437">
            <v>3279.64</v>
          </cell>
        </row>
        <row r="438">
          <cell r="A438" t="str">
            <v>BSC8000072</v>
          </cell>
          <cell r="B438" t="str">
            <v>BSC S8 NED CD ANSI  1 CD Media Only</v>
          </cell>
          <cell r="C438">
            <v>819.91</v>
          </cell>
        </row>
        <row r="439">
          <cell r="A439" t="str">
            <v>BSC8000080</v>
          </cell>
          <cell r="B439" t="str">
            <v>TCSM2 S8 NED CD ANSI  10 CD inc. Licence</v>
          </cell>
          <cell r="C439">
            <v>1093.17</v>
          </cell>
        </row>
        <row r="440">
          <cell r="A440" t="str">
            <v>BSC8000090</v>
          </cell>
          <cell r="B440" t="str">
            <v>TCSM2 S8 NED CD ANSI  1 CD Media Only</v>
          </cell>
          <cell r="C440">
            <v>273.26</v>
          </cell>
        </row>
        <row r="441">
          <cell r="A441" t="str">
            <v>BSC9000600</v>
          </cell>
          <cell r="B441" t="str">
            <v>BSC S9 ETSI Nokia On Line Services</v>
          </cell>
          <cell r="C441">
            <v>3279.64</v>
          </cell>
        </row>
        <row r="442">
          <cell r="A442" t="str">
            <v>BSC9000610</v>
          </cell>
          <cell r="B442" t="str">
            <v>TCSM2 S9 ETSI Nokia On Line Services</v>
          </cell>
          <cell r="C442">
            <v>1093.17</v>
          </cell>
        </row>
        <row r="443">
          <cell r="A443" t="str">
            <v>BSC9000700</v>
          </cell>
          <cell r="B443" t="str">
            <v>BSC S9 ANSI Nokia On Line Services</v>
          </cell>
          <cell r="C443">
            <v>3279.64</v>
          </cell>
        </row>
        <row r="444">
          <cell r="A444" t="str">
            <v>BSC9000710</v>
          </cell>
          <cell r="B444" t="str">
            <v>TCSM2 S9 ANSI Nokia On Line Services</v>
          </cell>
          <cell r="C444">
            <v>1093.17</v>
          </cell>
        </row>
        <row r="445">
          <cell r="A445" t="str">
            <v>C08512</v>
          </cell>
          <cell r="B445" t="str">
            <v>Message Bus Interface</v>
          </cell>
          <cell r="C445">
            <v>885.69</v>
          </cell>
        </row>
        <row r="446">
          <cell r="A446" t="str">
            <v>C08530</v>
          </cell>
          <cell r="B446" t="str">
            <v>Adapter for CCITT no 7</v>
          </cell>
          <cell r="C446">
            <v>2046.98</v>
          </cell>
        </row>
        <row r="447">
          <cell r="A447" t="str">
            <v>C08544</v>
          </cell>
          <cell r="B447" t="str">
            <v>Power Supply for Cartridge</v>
          </cell>
          <cell r="C447">
            <v>2196.09</v>
          </cell>
        </row>
        <row r="448">
          <cell r="A448" t="str">
            <v>C08596</v>
          </cell>
          <cell r="B448" t="str">
            <v>Adapter for Communications X.25</v>
          </cell>
          <cell r="C448">
            <v>1487.72</v>
          </cell>
        </row>
        <row r="449">
          <cell r="A449" t="str">
            <v>C08614</v>
          </cell>
          <cell r="B449" t="str">
            <v>Clock and Tone Generator 1</v>
          </cell>
          <cell r="C449">
            <v>2159.9499999999998</v>
          </cell>
        </row>
        <row r="450">
          <cell r="A450" t="str">
            <v>C08641</v>
          </cell>
          <cell r="B450" t="str">
            <v>Hardware Alarm Terminal</v>
          </cell>
          <cell r="C450">
            <v>1517.36</v>
          </cell>
        </row>
        <row r="451">
          <cell r="A451" t="str">
            <v>C08646</v>
          </cell>
          <cell r="B451" t="str">
            <v>Plug-in unit PSC3</v>
          </cell>
          <cell r="C451">
            <v>854.23</v>
          </cell>
        </row>
        <row r="452">
          <cell r="A452" t="str">
            <v>C08647</v>
          </cell>
          <cell r="B452" t="str">
            <v>Power Supply for Cartridge</v>
          </cell>
          <cell r="C452">
            <v>930.8</v>
          </cell>
        </row>
        <row r="453">
          <cell r="A453" t="str">
            <v>C08652</v>
          </cell>
          <cell r="B453" t="str">
            <v>Serial Output Buffered Interface</v>
          </cell>
          <cell r="C453">
            <v>1451.97</v>
          </cell>
        </row>
        <row r="454">
          <cell r="A454" t="str">
            <v>C08653</v>
          </cell>
          <cell r="B454" t="str">
            <v>SCSI Bus Interface</v>
          </cell>
          <cell r="C454">
            <v>1257.23</v>
          </cell>
        </row>
        <row r="455">
          <cell r="A455" t="str">
            <v>C08655</v>
          </cell>
          <cell r="B455" t="str">
            <v>Switch Control Processor</v>
          </cell>
          <cell r="C455">
            <v>1275.17</v>
          </cell>
        </row>
        <row r="456">
          <cell r="A456" t="str">
            <v>C08656</v>
          </cell>
          <cell r="B456" t="str">
            <v>Adapter for Frame Aligner</v>
          </cell>
          <cell r="C456">
            <v>949.39</v>
          </cell>
        </row>
        <row r="457">
          <cell r="A457" t="str">
            <v>C08661</v>
          </cell>
          <cell r="B457" t="str">
            <v>Clock and Alarm Buffer</v>
          </cell>
          <cell r="C457">
            <v>950.04</v>
          </cell>
        </row>
        <row r="458">
          <cell r="A458" t="str">
            <v>C08690</v>
          </cell>
          <cell r="B458" t="str">
            <v>Tone Product FIA</v>
          </cell>
          <cell r="C458">
            <v>47.84</v>
          </cell>
        </row>
        <row r="459">
          <cell r="A459" t="str">
            <v>C08773</v>
          </cell>
          <cell r="B459" t="str">
            <v>Transcoder Controller</v>
          </cell>
          <cell r="C459">
            <v>2709.72</v>
          </cell>
        </row>
        <row r="460">
          <cell r="A460" t="str">
            <v>C08781</v>
          </cell>
          <cell r="B460" t="str">
            <v>Exchange Terminal</v>
          </cell>
          <cell r="C460">
            <v>1615.12</v>
          </cell>
        </row>
        <row r="461">
          <cell r="A461" t="str">
            <v>C08790</v>
          </cell>
          <cell r="B461" t="str">
            <v>Switching Network (8 kbits/s channels)</v>
          </cell>
          <cell r="C461">
            <v>5253.82</v>
          </cell>
        </row>
        <row r="462">
          <cell r="A462" t="str">
            <v>C08821</v>
          </cell>
          <cell r="B462" t="str">
            <v>Floppy Drive Adapter</v>
          </cell>
          <cell r="C462">
            <v>212.55</v>
          </cell>
        </row>
        <row r="463">
          <cell r="A463" t="str">
            <v>C08822</v>
          </cell>
          <cell r="B463" t="str">
            <v>DAT Casette Tape Adapter</v>
          </cell>
          <cell r="C463">
            <v>212.55</v>
          </cell>
        </row>
        <row r="464">
          <cell r="A464" t="str">
            <v>C08823</v>
          </cell>
          <cell r="B464" t="str">
            <v>Winchester Disk Adapter</v>
          </cell>
          <cell r="C464">
            <v>212.55</v>
          </cell>
        </row>
        <row r="465">
          <cell r="A465" t="str">
            <v>C08825</v>
          </cell>
          <cell r="B465" t="str">
            <v>Clock and Tone Generator</v>
          </cell>
          <cell r="C465">
            <v>11281.4</v>
          </cell>
        </row>
        <row r="466">
          <cell r="A466" t="str">
            <v>C08826</v>
          </cell>
          <cell r="B466" t="str">
            <v>Clock and Tone Generator</v>
          </cell>
          <cell r="C466">
            <v>3524.82</v>
          </cell>
        </row>
        <row r="467">
          <cell r="A467" t="str">
            <v>C08828</v>
          </cell>
          <cell r="B467" t="str">
            <v>Adapter for CCITT no 7</v>
          </cell>
          <cell r="C467">
            <v>8107.63</v>
          </cell>
        </row>
        <row r="468">
          <cell r="A468" t="str">
            <v>C08839</v>
          </cell>
          <cell r="B468" t="str">
            <v>Clock and Alarm Buffer CLAB-S</v>
          </cell>
          <cell r="C468">
            <v>2561.39</v>
          </cell>
        </row>
        <row r="469">
          <cell r="A469" t="str">
            <v>C08840</v>
          </cell>
          <cell r="B469" t="str">
            <v>Transcoder PIU (12Channels)</v>
          </cell>
          <cell r="C469">
            <v>4739.55</v>
          </cell>
        </row>
        <row r="470">
          <cell r="A470" t="str">
            <v>C08841</v>
          </cell>
          <cell r="B470" t="str">
            <v>Transcoder PIU (16 Channels)</v>
          </cell>
          <cell r="C470">
            <v>4739.55</v>
          </cell>
        </row>
        <row r="471">
          <cell r="A471" t="str">
            <v>C08860</v>
          </cell>
          <cell r="B471" t="str">
            <v>Power Supply for Cartridge</v>
          </cell>
          <cell r="C471">
            <v>2196.09</v>
          </cell>
        </row>
        <row r="472">
          <cell r="A472" t="str">
            <v>C08887</v>
          </cell>
          <cell r="B472" t="str">
            <v>Message Bus Interface</v>
          </cell>
          <cell r="C472">
            <v>945.01</v>
          </cell>
        </row>
        <row r="473">
          <cell r="A473" t="str">
            <v>C08900</v>
          </cell>
          <cell r="B473" t="str">
            <v>Power Supply for Cartridge</v>
          </cell>
          <cell r="C473">
            <v>2780.51</v>
          </cell>
        </row>
        <row r="474">
          <cell r="A474" t="str">
            <v>C08901</v>
          </cell>
          <cell r="B474" t="str">
            <v>Sym.Exchange Terminal</v>
          </cell>
          <cell r="C474">
            <v>1615.12</v>
          </cell>
        </row>
        <row r="475">
          <cell r="A475" t="str">
            <v>C08902</v>
          </cell>
          <cell r="B475" t="str">
            <v>Coax.Exchange Terminal</v>
          </cell>
          <cell r="C475">
            <v>1615.12</v>
          </cell>
        </row>
        <row r="476">
          <cell r="A476" t="str">
            <v>C08905</v>
          </cell>
          <cell r="B476" t="str">
            <v>Adapter for CCITT no 7</v>
          </cell>
          <cell r="C476">
            <v>2046.98</v>
          </cell>
        </row>
        <row r="477">
          <cell r="A477" t="str">
            <v>C08932</v>
          </cell>
          <cell r="B477" t="str">
            <v>Central Processing Unit (486)</v>
          </cell>
          <cell r="C477">
            <v>9445.41</v>
          </cell>
        </row>
        <row r="478">
          <cell r="A478" t="str">
            <v>C08937</v>
          </cell>
          <cell r="B478" t="str">
            <v>Memory module</v>
          </cell>
          <cell r="C478">
            <v>463.32</v>
          </cell>
        </row>
        <row r="479">
          <cell r="A479" t="str">
            <v>C29336</v>
          </cell>
          <cell r="B479" t="str">
            <v>Power Supply Adapter 20</v>
          </cell>
          <cell r="C479">
            <v>898.82</v>
          </cell>
        </row>
        <row r="480">
          <cell r="A480" t="str">
            <v>C29337</v>
          </cell>
          <cell r="B480" t="str">
            <v>Power Supply Fuse Panel</v>
          </cell>
          <cell r="C480">
            <v>893.36</v>
          </cell>
        </row>
        <row r="481">
          <cell r="A481" t="str">
            <v>C71650</v>
          </cell>
          <cell r="B481" t="str">
            <v>PLUG-IN UNIT MS128M</v>
          </cell>
          <cell r="C481">
            <v>944.19</v>
          </cell>
        </row>
        <row r="482">
          <cell r="A482" t="str">
            <v>C71680</v>
          </cell>
          <cell r="B482" t="str">
            <v>Pentium II Central Processing Unit</v>
          </cell>
          <cell r="C482">
            <v>11716.26</v>
          </cell>
        </row>
        <row r="483">
          <cell r="A483" t="str">
            <v>C72070</v>
          </cell>
          <cell r="B483" t="str">
            <v>Packet Control Unit</v>
          </cell>
          <cell r="C483">
            <v>10200.65</v>
          </cell>
        </row>
        <row r="484">
          <cell r="A484" t="str">
            <v>C72382</v>
          </cell>
          <cell r="B484" t="str">
            <v>Memory module</v>
          </cell>
          <cell r="C484">
            <v>1013.87</v>
          </cell>
        </row>
        <row r="485">
          <cell r="A485" t="str">
            <v>C72589</v>
          </cell>
          <cell r="B485" t="str">
            <v>Winchester Disk Adapter</v>
          </cell>
          <cell r="C485">
            <v>1201.72</v>
          </cell>
        </row>
        <row r="486">
          <cell r="A486" t="str">
            <v>C83368</v>
          </cell>
          <cell r="B486" t="str">
            <v>Adapter for CCITT no 7</v>
          </cell>
          <cell r="C486">
            <v>8107.63</v>
          </cell>
        </row>
        <row r="487">
          <cell r="A487" t="str">
            <v>D1390</v>
          </cell>
          <cell r="B487" t="str">
            <v xml:space="preserve">BSC NED CD-ROM  ETSI </v>
          </cell>
          <cell r="C487">
            <v>1093.17</v>
          </cell>
        </row>
        <row r="488">
          <cell r="A488" t="str">
            <v>D1391</v>
          </cell>
          <cell r="B488" t="str">
            <v>BSC NED CD-ROM ETSI Update</v>
          </cell>
          <cell r="C488">
            <v>655.98</v>
          </cell>
        </row>
        <row r="489">
          <cell r="A489" t="str">
            <v>D1392</v>
          </cell>
          <cell r="B489" t="str">
            <v>BSC NED CD-ROM  ANSI</v>
          </cell>
          <cell r="C489">
            <v>1093.17</v>
          </cell>
        </row>
        <row r="490">
          <cell r="A490" t="str">
            <v>D1393</v>
          </cell>
          <cell r="B490" t="str">
            <v>BSC NED CD-ROM ANSI  Update</v>
          </cell>
          <cell r="C490">
            <v>655.98</v>
          </cell>
        </row>
        <row r="491">
          <cell r="A491" t="str">
            <v>D1773</v>
          </cell>
          <cell r="B491" t="str">
            <v>BSC S8 ETSI Documentation Paper</v>
          </cell>
          <cell r="C491">
            <v>6559.28</v>
          </cell>
        </row>
        <row r="492">
          <cell r="A492" t="str">
            <v>D1774</v>
          </cell>
          <cell r="B492" t="str">
            <v>BSC S8 ETSI Documentation Paper Update</v>
          </cell>
          <cell r="C492">
            <v>874.64</v>
          </cell>
        </row>
        <row r="493">
          <cell r="A493" t="str">
            <v>D1776</v>
          </cell>
          <cell r="B493" t="str">
            <v>BSC S8 ETSI User Manuals Paper Update</v>
          </cell>
          <cell r="C493">
            <v>765.31</v>
          </cell>
        </row>
        <row r="494">
          <cell r="A494" t="str">
            <v>D1778</v>
          </cell>
          <cell r="B494" t="str">
            <v>TCSM2 S8 ETSI Documentation Paper Update</v>
          </cell>
          <cell r="C494">
            <v>218.66</v>
          </cell>
        </row>
        <row r="495">
          <cell r="A495" t="str">
            <v>D1783</v>
          </cell>
          <cell r="B495" t="str">
            <v>BSC S8 ANSI Documentation Paper Update</v>
          </cell>
          <cell r="C495">
            <v>874.64</v>
          </cell>
        </row>
        <row r="496">
          <cell r="A496" t="str">
            <v>D1785</v>
          </cell>
          <cell r="B496" t="str">
            <v>BSC S8 ANSI User Manuals Paper Update</v>
          </cell>
          <cell r="C496">
            <v>765.31</v>
          </cell>
        </row>
        <row r="497">
          <cell r="A497" t="str">
            <v>D1787</v>
          </cell>
          <cell r="B497" t="str">
            <v>TCSM2 S8 ANSI Documentation Paper Update</v>
          </cell>
          <cell r="C497">
            <v>218.66</v>
          </cell>
        </row>
        <row r="498">
          <cell r="A498" t="str">
            <v>P01043</v>
          </cell>
          <cell r="B498" t="str">
            <v>Floppy Disk Drive (SCSI interface)</v>
          </cell>
          <cell r="C498">
            <v>675.35</v>
          </cell>
        </row>
        <row r="499">
          <cell r="A499" t="str">
            <v>P01074</v>
          </cell>
          <cell r="B499" t="str">
            <v>DAT Tape Unit DC  SCSI</v>
          </cell>
          <cell r="C499">
            <v>2761.46</v>
          </cell>
        </row>
        <row r="500">
          <cell r="A500" t="str">
            <v>P01087</v>
          </cell>
          <cell r="B500" t="str">
            <v>Winchester Disk Drive Unit 18G wide</v>
          </cell>
          <cell r="C500">
            <v>1201.2</v>
          </cell>
        </row>
      </sheetData>
      <sheetData sheetId="17"/>
      <sheetData sheetId="18"/>
      <sheetData sheetId="19"/>
      <sheetData sheetId="20" refreshError="1"/>
      <sheetData sheetId="21" refreshError="1"/>
      <sheetData sheetId="2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icsson Template"/>
      <sheetName val="Nokia Template"/>
      <sheetName val="Siemens Template"/>
    </sheetNames>
    <sheetDataSet>
      <sheetData sheetId="0"/>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tInfo"/>
      <sheetName val="PartsInfo"/>
      <sheetName val="PricingPage"/>
      <sheetName val="Roadmap"/>
      <sheetName val="LineSummary"/>
      <sheetName val="Summary"/>
      <sheetName val="Notes"/>
      <sheetName val="Intl Shipping"/>
      <sheetName val="GCO Intl"/>
      <sheetName val="IBMPrinters"/>
      <sheetName val="Import"/>
      <sheetName val="Export"/>
      <sheetName val="ShipCost"/>
      <sheetName val="ShipPrice"/>
      <sheetName val="Royalty"/>
      <sheetName val="Formulas"/>
      <sheetName val="SaveLoad"/>
      <sheetName val="SaveLoad2"/>
      <sheetName val="TempRoadmap"/>
      <sheetName val="War Room"/>
      <sheetName val="Country"/>
      <sheetName val="Updates"/>
      <sheetName val="Men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54">
          <cell r="B54" t="str">
            <v>Not In Parts Database</v>
          </cell>
        </row>
      </sheetData>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age"/>
      <sheetName val="DEC BS-CAS"/>
      <sheetName val="Working Capital"/>
      <sheetName val="Dwnload-TB"/>
      <sheetName val="TB Input"/>
      <sheetName val="WC-Apr"/>
      <sheetName val="BS-KAR"/>
      <sheetName val="BS-CHN"/>
      <sheetName val="BS-AP"/>
      <sheetName val="BS-PUN"/>
      <sheetName val="BS-UP"/>
      <sheetName val="BS-WB"/>
      <sheetName val="BS-MUM"/>
      <sheetName val="CON-BS"/>
      <sheetName val="BS-CONS"/>
      <sheetName val="P&amp;L DATA"/>
      <sheetName val="CF-KAR-MONTH"/>
      <sheetName val="CF-SUM-MONTH"/>
      <sheetName val="CF-SUM"/>
      <sheetName val="Note"/>
      <sheetName val="Capex Cash Flow"/>
      <sheetName val="WC-Nov"/>
      <sheetName val="WC-Oct"/>
      <sheetName val="WC-Feb"/>
      <sheetName val="WC-Jan"/>
      <sheetName val="WC-Sep"/>
      <sheetName val="WC-Aug"/>
      <sheetName val="WC-Jul"/>
      <sheetName val="WC-Analysis"/>
      <sheetName val="W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efreshError="1">
        <row r="2">
          <cell r="F2" t="str">
            <v>MANUAL</v>
          </cell>
        </row>
        <row r="3">
          <cell r="F3" t="str">
            <v>AUTO</v>
          </cell>
        </row>
        <row r="4">
          <cell r="F4" t="str">
            <v>NO</v>
          </cell>
        </row>
      </sheetData>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le-data"/>
      <sheetName val="XLPE &amp; Cu."/>
      <sheetName val="V Drop"/>
      <sheetName val="LTP-Meas"/>
      <sheetName val="LTP-Meas-old "/>
    </sheetNames>
    <sheetDataSet>
      <sheetData sheetId="0">
        <row r="8">
          <cell r="A8">
            <v>2.5</v>
          </cell>
          <cell r="C8">
            <v>9.8500000000000004E-2</v>
          </cell>
          <cell r="D8">
            <v>0.1182</v>
          </cell>
          <cell r="E8">
            <v>2.5</v>
          </cell>
        </row>
        <row r="9">
          <cell r="A9">
            <v>4</v>
          </cell>
          <cell r="B9">
            <v>9.5</v>
          </cell>
          <cell r="C9">
            <v>9.2700000000000005E-2</v>
          </cell>
          <cell r="D9">
            <v>15.311240000000002</v>
          </cell>
          <cell r="E9">
            <v>4</v>
          </cell>
          <cell r="F9">
            <v>31</v>
          </cell>
          <cell r="G9">
            <v>39</v>
          </cell>
          <cell r="H9">
            <v>31</v>
          </cell>
          <cell r="I9">
            <v>36</v>
          </cell>
          <cell r="J9">
            <v>43</v>
          </cell>
          <cell r="K9">
            <v>34</v>
          </cell>
        </row>
        <row r="10">
          <cell r="A10">
            <v>6</v>
          </cell>
          <cell r="B10">
            <v>5.9</v>
          </cell>
          <cell r="C10">
            <v>8.8400000000000006E-2</v>
          </cell>
          <cell r="D10">
            <v>9.5460800000000017</v>
          </cell>
          <cell r="E10">
            <v>6</v>
          </cell>
          <cell r="F10">
            <v>39</v>
          </cell>
          <cell r="G10">
            <v>50</v>
          </cell>
          <cell r="H10">
            <v>40</v>
          </cell>
          <cell r="I10">
            <v>44</v>
          </cell>
          <cell r="J10">
            <v>55</v>
          </cell>
          <cell r="K10">
            <v>43</v>
          </cell>
        </row>
        <row r="11">
          <cell r="A11">
            <v>10</v>
          </cell>
          <cell r="B11">
            <v>3.94</v>
          </cell>
          <cell r="C11">
            <v>8.3699999999999997E-2</v>
          </cell>
          <cell r="D11">
            <v>6.4044400000000001</v>
          </cell>
          <cell r="E11">
            <v>10</v>
          </cell>
          <cell r="F11">
            <v>53</v>
          </cell>
          <cell r="G11">
            <v>67</v>
          </cell>
          <cell r="H11">
            <v>53</v>
          </cell>
          <cell r="I11">
            <v>59</v>
          </cell>
          <cell r="J11">
            <v>74</v>
          </cell>
          <cell r="K11">
            <v>57</v>
          </cell>
        </row>
        <row r="12">
          <cell r="A12">
            <v>16</v>
          </cell>
          <cell r="B12">
            <v>2.44</v>
          </cell>
          <cell r="C12">
            <v>8.0799999999999997E-2</v>
          </cell>
          <cell r="D12">
            <v>4.0009600000000001</v>
          </cell>
          <cell r="E12">
            <v>16</v>
          </cell>
          <cell r="F12">
            <v>73</v>
          </cell>
          <cell r="G12">
            <v>88</v>
          </cell>
          <cell r="H12">
            <v>70</v>
          </cell>
          <cell r="I12">
            <v>76</v>
          </cell>
          <cell r="J12">
            <v>91</v>
          </cell>
          <cell r="K12">
            <v>73</v>
          </cell>
        </row>
        <row r="13">
          <cell r="A13">
            <v>25</v>
          </cell>
          <cell r="B13">
            <v>1.53</v>
          </cell>
          <cell r="C13">
            <v>8.0500000000000002E-2</v>
          </cell>
          <cell r="D13">
            <v>2.5446000000000004</v>
          </cell>
          <cell r="E13">
            <v>25</v>
          </cell>
          <cell r="F13">
            <v>98</v>
          </cell>
          <cell r="G13">
            <v>117</v>
          </cell>
          <cell r="H13">
            <v>96</v>
          </cell>
          <cell r="I13">
            <v>96</v>
          </cell>
          <cell r="J13">
            <v>120</v>
          </cell>
          <cell r="K13">
            <v>94</v>
          </cell>
        </row>
        <row r="14">
          <cell r="A14">
            <v>35</v>
          </cell>
          <cell r="B14">
            <v>1.1100000000000001</v>
          </cell>
          <cell r="C14">
            <v>7.8299999999999995E-2</v>
          </cell>
          <cell r="D14">
            <v>1.8699600000000003</v>
          </cell>
          <cell r="E14">
            <v>35</v>
          </cell>
          <cell r="F14">
            <v>121</v>
          </cell>
          <cell r="G14">
            <v>145</v>
          </cell>
          <cell r="H14">
            <v>117</v>
          </cell>
          <cell r="I14">
            <v>114</v>
          </cell>
          <cell r="J14">
            <v>143</v>
          </cell>
          <cell r="K14">
            <v>113</v>
          </cell>
        </row>
        <row r="15">
          <cell r="A15">
            <v>50</v>
          </cell>
          <cell r="B15">
            <v>0.81799999999999995</v>
          </cell>
          <cell r="C15">
            <v>7.4999999999999997E-2</v>
          </cell>
          <cell r="D15">
            <v>1.3988</v>
          </cell>
          <cell r="E15">
            <v>50</v>
          </cell>
          <cell r="F15">
            <v>150</v>
          </cell>
          <cell r="G15">
            <v>176</v>
          </cell>
          <cell r="H15">
            <v>142</v>
          </cell>
          <cell r="I15">
            <v>135</v>
          </cell>
          <cell r="J15">
            <v>167</v>
          </cell>
          <cell r="K15">
            <v>133</v>
          </cell>
        </row>
        <row r="16">
          <cell r="A16">
            <v>70</v>
          </cell>
          <cell r="B16">
            <v>0.56499999999999995</v>
          </cell>
          <cell r="C16">
            <v>7.3999999999999996E-2</v>
          </cell>
          <cell r="D16">
            <v>0.9927999999999999</v>
          </cell>
          <cell r="E16">
            <v>70</v>
          </cell>
          <cell r="F16">
            <v>187</v>
          </cell>
          <cell r="G16">
            <v>221</v>
          </cell>
          <cell r="H16">
            <v>179</v>
          </cell>
          <cell r="I16">
            <v>166</v>
          </cell>
          <cell r="J16">
            <v>204</v>
          </cell>
          <cell r="K16">
            <v>164</v>
          </cell>
        </row>
        <row r="17">
          <cell r="A17">
            <v>95</v>
          </cell>
          <cell r="B17">
            <v>0.40899999999999997</v>
          </cell>
          <cell r="C17">
            <v>7.2400000000000006E-2</v>
          </cell>
          <cell r="D17">
            <v>0.74127999999999994</v>
          </cell>
          <cell r="E17">
            <v>95</v>
          </cell>
          <cell r="F17">
            <v>230</v>
          </cell>
          <cell r="G17">
            <v>271</v>
          </cell>
          <cell r="H17">
            <v>221</v>
          </cell>
          <cell r="I17">
            <v>198</v>
          </cell>
          <cell r="J17">
            <v>245</v>
          </cell>
          <cell r="K17">
            <v>196</v>
          </cell>
        </row>
        <row r="18">
          <cell r="A18">
            <v>120</v>
          </cell>
          <cell r="B18">
            <v>0.32300000000000001</v>
          </cell>
          <cell r="C18">
            <v>7.1199999999999999E-2</v>
          </cell>
          <cell r="D18">
            <v>0.60224</v>
          </cell>
          <cell r="E18">
            <v>120</v>
          </cell>
          <cell r="F18">
            <v>268</v>
          </cell>
          <cell r="G18">
            <v>316</v>
          </cell>
          <cell r="H18">
            <v>257</v>
          </cell>
          <cell r="I18">
            <v>225</v>
          </cell>
          <cell r="J18">
            <v>278</v>
          </cell>
          <cell r="K18">
            <v>223</v>
          </cell>
        </row>
        <row r="19">
          <cell r="A19">
            <v>150</v>
          </cell>
          <cell r="B19">
            <v>0.26400000000000001</v>
          </cell>
          <cell r="C19">
            <v>7.1599999999999997E-2</v>
          </cell>
          <cell r="D19">
            <v>0.50832000000000011</v>
          </cell>
          <cell r="E19">
            <v>150</v>
          </cell>
          <cell r="F19">
            <v>309</v>
          </cell>
          <cell r="G19">
            <v>362</v>
          </cell>
          <cell r="H19">
            <v>292</v>
          </cell>
          <cell r="I19">
            <v>253</v>
          </cell>
          <cell r="J19">
            <v>315</v>
          </cell>
          <cell r="K19">
            <v>249</v>
          </cell>
        </row>
        <row r="20">
          <cell r="A20">
            <v>185</v>
          </cell>
          <cell r="B20">
            <v>0.21</v>
          </cell>
          <cell r="C20">
            <v>7.1800000000000003E-2</v>
          </cell>
          <cell r="D20">
            <v>0.42216000000000004</v>
          </cell>
          <cell r="E20">
            <v>185</v>
          </cell>
          <cell r="F20">
            <v>360</v>
          </cell>
          <cell r="G20">
            <v>420</v>
          </cell>
          <cell r="H20">
            <v>337</v>
          </cell>
          <cell r="I20">
            <v>286</v>
          </cell>
          <cell r="J20">
            <v>356</v>
          </cell>
          <cell r="K20">
            <v>282</v>
          </cell>
        </row>
        <row r="21">
          <cell r="A21">
            <v>240</v>
          </cell>
          <cell r="B21">
            <v>0.161</v>
          </cell>
          <cell r="C21">
            <v>7.0999999999999994E-2</v>
          </cell>
          <cell r="D21">
            <v>0.34279999999999999</v>
          </cell>
          <cell r="E21">
            <v>240</v>
          </cell>
          <cell r="F21">
            <v>433</v>
          </cell>
          <cell r="G21">
            <v>497</v>
          </cell>
          <cell r="H21">
            <v>399</v>
          </cell>
          <cell r="I21">
            <v>332</v>
          </cell>
          <cell r="J21">
            <v>407</v>
          </cell>
          <cell r="K21">
            <v>326</v>
          </cell>
        </row>
        <row r="22">
          <cell r="A22">
            <v>300</v>
          </cell>
          <cell r="B22">
            <v>0.129</v>
          </cell>
          <cell r="C22">
            <v>7.0499999999999993E-2</v>
          </cell>
          <cell r="D22">
            <v>0.29100000000000004</v>
          </cell>
          <cell r="E22">
            <v>300</v>
          </cell>
          <cell r="F22">
            <v>501</v>
          </cell>
          <cell r="G22">
            <v>578</v>
          </cell>
          <cell r="H22">
            <v>456</v>
          </cell>
          <cell r="I22">
            <v>376</v>
          </cell>
          <cell r="J22">
            <v>463</v>
          </cell>
          <cell r="K22">
            <v>367</v>
          </cell>
        </row>
        <row r="23">
          <cell r="A23">
            <v>400</v>
          </cell>
          <cell r="B23">
            <v>0.10199999999999999</v>
          </cell>
          <cell r="C23">
            <v>7.0400000000000004E-2</v>
          </cell>
          <cell r="D23">
            <v>0.24768000000000001</v>
          </cell>
          <cell r="E23">
            <v>400</v>
          </cell>
          <cell r="F23">
            <v>596</v>
          </cell>
          <cell r="G23">
            <v>678</v>
          </cell>
          <cell r="H23">
            <v>530</v>
          </cell>
          <cell r="I23">
            <v>431</v>
          </cell>
          <cell r="J23">
            <v>528</v>
          </cell>
          <cell r="K23">
            <v>418</v>
          </cell>
        </row>
        <row r="57">
          <cell r="A57">
            <v>2.5</v>
          </cell>
          <cell r="B57">
            <v>8.8699999999999992</v>
          </cell>
          <cell r="C57">
            <v>0.123</v>
          </cell>
          <cell r="D57">
            <v>14.339600000000001</v>
          </cell>
          <cell r="E57">
            <v>2.5</v>
          </cell>
          <cell r="F57">
            <v>27</v>
          </cell>
          <cell r="G57">
            <v>27</v>
          </cell>
          <cell r="H57">
            <v>24</v>
          </cell>
          <cell r="I57">
            <v>29</v>
          </cell>
          <cell r="J57">
            <v>32</v>
          </cell>
          <cell r="K57">
            <v>27</v>
          </cell>
        </row>
        <row r="58">
          <cell r="A58">
            <v>4</v>
          </cell>
          <cell r="B58">
            <v>5.52</v>
          </cell>
          <cell r="C58">
            <v>0.11899999999999999</v>
          </cell>
          <cell r="D58">
            <v>8.9747999999999983</v>
          </cell>
          <cell r="E58">
            <v>4</v>
          </cell>
          <cell r="F58">
            <v>35</v>
          </cell>
          <cell r="G58">
            <v>35</v>
          </cell>
          <cell r="H58">
            <v>30</v>
          </cell>
          <cell r="I58">
            <v>39</v>
          </cell>
          <cell r="J58">
            <v>41</v>
          </cell>
          <cell r="K58">
            <v>36</v>
          </cell>
        </row>
        <row r="59">
          <cell r="A59">
            <v>6</v>
          </cell>
          <cell r="B59">
            <v>3.69</v>
          </cell>
          <cell r="C59">
            <v>0.112</v>
          </cell>
          <cell r="D59">
            <v>6.0384000000000002</v>
          </cell>
          <cell r="E59">
            <v>6</v>
          </cell>
          <cell r="F59">
            <v>44</v>
          </cell>
          <cell r="G59">
            <v>45</v>
          </cell>
          <cell r="H59">
            <v>39</v>
          </cell>
          <cell r="I59">
            <v>49</v>
          </cell>
          <cell r="J59">
            <v>50</v>
          </cell>
          <cell r="K59">
            <v>45</v>
          </cell>
        </row>
        <row r="60">
          <cell r="A60">
            <v>10</v>
          </cell>
          <cell r="B60">
            <v>2.19</v>
          </cell>
          <cell r="C60">
            <v>0.107</v>
          </cell>
          <cell r="D60">
            <v>3.6324000000000001</v>
          </cell>
          <cell r="E60">
            <v>10</v>
          </cell>
          <cell r="F60">
            <v>60</v>
          </cell>
          <cell r="G60">
            <v>60</v>
          </cell>
          <cell r="H60">
            <v>52</v>
          </cell>
          <cell r="I60">
            <v>65</v>
          </cell>
          <cell r="J60">
            <v>70</v>
          </cell>
          <cell r="K60">
            <v>60</v>
          </cell>
        </row>
        <row r="61">
          <cell r="A61">
            <v>16</v>
          </cell>
          <cell r="B61">
            <v>1.38</v>
          </cell>
          <cell r="C61">
            <v>9.7000000000000003E-2</v>
          </cell>
          <cell r="D61">
            <v>2.3243999999999998</v>
          </cell>
          <cell r="E61">
            <v>16</v>
          </cell>
          <cell r="F61">
            <v>82</v>
          </cell>
          <cell r="G61">
            <v>78</v>
          </cell>
          <cell r="H61">
            <v>66</v>
          </cell>
          <cell r="I61">
            <v>85</v>
          </cell>
          <cell r="J61">
            <v>90</v>
          </cell>
          <cell r="K61">
            <v>77</v>
          </cell>
        </row>
        <row r="62">
          <cell r="A62">
            <v>25</v>
          </cell>
          <cell r="B62">
            <v>0.87</v>
          </cell>
          <cell r="C62">
            <v>9.7000000000000003E-2</v>
          </cell>
          <cell r="D62">
            <v>1.5084000000000002</v>
          </cell>
          <cell r="E62">
            <v>25</v>
          </cell>
          <cell r="F62">
            <v>110</v>
          </cell>
          <cell r="G62">
            <v>105</v>
          </cell>
          <cell r="H62">
            <v>90</v>
          </cell>
          <cell r="I62">
            <v>110</v>
          </cell>
          <cell r="J62">
            <v>115</v>
          </cell>
          <cell r="K62">
            <v>99</v>
          </cell>
        </row>
        <row r="63">
          <cell r="A63">
            <v>35</v>
          </cell>
          <cell r="B63">
            <v>0.627</v>
          </cell>
          <cell r="C63">
            <v>9.4E-2</v>
          </cell>
          <cell r="D63">
            <v>1.1160000000000001</v>
          </cell>
          <cell r="E63">
            <v>35</v>
          </cell>
          <cell r="F63">
            <v>130</v>
          </cell>
          <cell r="G63">
            <v>125</v>
          </cell>
          <cell r="H63">
            <v>110</v>
          </cell>
          <cell r="I63">
            <v>130</v>
          </cell>
          <cell r="J63">
            <v>140</v>
          </cell>
          <cell r="K63">
            <v>120</v>
          </cell>
        </row>
        <row r="64">
          <cell r="A64">
            <v>50</v>
          </cell>
          <cell r="B64">
            <v>0.46300000000000002</v>
          </cell>
          <cell r="C64">
            <v>9.2999999999999999E-2</v>
          </cell>
          <cell r="D64">
            <v>0.85240000000000016</v>
          </cell>
          <cell r="E64">
            <v>50</v>
          </cell>
          <cell r="F64">
            <v>165</v>
          </cell>
          <cell r="G64">
            <v>155</v>
          </cell>
          <cell r="H64">
            <v>135</v>
          </cell>
          <cell r="I64">
            <v>155</v>
          </cell>
          <cell r="J64">
            <v>165</v>
          </cell>
          <cell r="K64">
            <v>145</v>
          </cell>
        </row>
        <row r="65">
          <cell r="A65">
            <v>70</v>
          </cell>
          <cell r="B65">
            <v>0.32100000000000001</v>
          </cell>
          <cell r="C65">
            <v>7.6899999999999996E-2</v>
          </cell>
          <cell r="D65">
            <v>0.60588000000000009</v>
          </cell>
          <cell r="E65">
            <v>70</v>
          </cell>
          <cell r="F65">
            <v>205</v>
          </cell>
          <cell r="G65">
            <v>195</v>
          </cell>
          <cell r="H65">
            <v>165</v>
          </cell>
          <cell r="I65">
            <v>190</v>
          </cell>
          <cell r="J65">
            <v>205</v>
          </cell>
          <cell r="K65">
            <v>175</v>
          </cell>
        </row>
        <row r="66">
          <cell r="A66">
            <v>95</v>
          </cell>
          <cell r="B66">
            <v>0.23100000000000001</v>
          </cell>
          <cell r="C66">
            <v>7.6600000000000001E-2</v>
          </cell>
          <cell r="D66">
            <v>0.46152000000000004</v>
          </cell>
          <cell r="E66">
            <v>95</v>
          </cell>
          <cell r="F66">
            <v>245</v>
          </cell>
          <cell r="G66">
            <v>230</v>
          </cell>
          <cell r="H66">
            <v>200</v>
          </cell>
          <cell r="I66">
            <v>220</v>
          </cell>
          <cell r="J66">
            <v>240</v>
          </cell>
          <cell r="K66">
            <v>210</v>
          </cell>
        </row>
        <row r="67">
          <cell r="A67">
            <v>120</v>
          </cell>
          <cell r="B67">
            <v>0.184</v>
          </cell>
          <cell r="C67">
            <v>7.4099999999999999E-2</v>
          </cell>
          <cell r="D67">
            <v>0.38331999999999999</v>
          </cell>
          <cell r="E67">
            <v>120</v>
          </cell>
          <cell r="F67">
            <v>280</v>
          </cell>
          <cell r="G67">
            <v>265</v>
          </cell>
          <cell r="H67">
            <v>230</v>
          </cell>
          <cell r="I67">
            <v>250</v>
          </cell>
          <cell r="J67">
            <v>275</v>
          </cell>
          <cell r="K67">
            <v>240</v>
          </cell>
        </row>
        <row r="68">
          <cell r="A68">
            <v>150</v>
          </cell>
          <cell r="B68">
            <v>0.14899999999999999</v>
          </cell>
          <cell r="C68">
            <v>7.4300000000000005E-2</v>
          </cell>
          <cell r="D68">
            <v>0.32756000000000002</v>
          </cell>
          <cell r="E68">
            <v>150</v>
          </cell>
          <cell r="F68">
            <v>320</v>
          </cell>
          <cell r="G68">
            <v>305</v>
          </cell>
          <cell r="H68">
            <v>265</v>
          </cell>
          <cell r="I68">
            <v>280</v>
          </cell>
          <cell r="J68">
            <v>310</v>
          </cell>
          <cell r="K68">
            <v>270</v>
          </cell>
        </row>
        <row r="69">
          <cell r="A69">
            <v>185</v>
          </cell>
          <cell r="B69">
            <v>0.12</v>
          </cell>
          <cell r="C69">
            <v>7.4200000000000002E-2</v>
          </cell>
          <cell r="D69">
            <v>0.28104000000000001</v>
          </cell>
          <cell r="E69">
            <v>185</v>
          </cell>
          <cell r="F69">
            <v>370</v>
          </cell>
          <cell r="G69">
            <v>350</v>
          </cell>
          <cell r="H69">
            <v>305</v>
          </cell>
          <cell r="I69">
            <v>305</v>
          </cell>
          <cell r="J69">
            <v>350</v>
          </cell>
          <cell r="K69">
            <v>300</v>
          </cell>
        </row>
        <row r="70">
          <cell r="A70">
            <v>240</v>
          </cell>
          <cell r="B70">
            <v>9.1200000000000003E-2</v>
          </cell>
          <cell r="C70">
            <v>7.3700000000000002E-2</v>
          </cell>
          <cell r="D70">
            <v>0.23436000000000001</v>
          </cell>
          <cell r="E70">
            <v>240</v>
          </cell>
          <cell r="F70">
            <v>425</v>
          </cell>
          <cell r="G70">
            <v>410</v>
          </cell>
          <cell r="H70">
            <v>355</v>
          </cell>
          <cell r="I70">
            <v>345</v>
          </cell>
          <cell r="J70">
            <v>405</v>
          </cell>
          <cell r="K70">
            <v>345</v>
          </cell>
        </row>
        <row r="71">
          <cell r="A71">
            <v>300</v>
          </cell>
          <cell r="B71">
            <v>7.3899999999999993E-2</v>
          </cell>
          <cell r="C71">
            <v>7.3300000000000004E-2</v>
          </cell>
          <cell r="D71">
            <v>0.20619999999999999</v>
          </cell>
          <cell r="E71">
            <v>300</v>
          </cell>
          <cell r="F71">
            <v>475</v>
          </cell>
          <cell r="G71">
            <v>465</v>
          </cell>
          <cell r="H71">
            <v>400</v>
          </cell>
          <cell r="I71">
            <v>375</v>
          </cell>
          <cell r="J71">
            <v>430</v>
          </cell>
          <cell r="K71">
            <v>385</v>
          </cell>
        </row>
        <row r="72">
          <cell r="A72">
            <v>400</v>
          </cell>
          <cell r="B72">
            <v>5.9200000000000003E-2</v>
          </cell>
          <cell r="C72">
            <v>7.2900000000000006E-2</v>
          </cell>
          <cell r="D72">
            <v>0.18220000000000003</v>
          </cell>
          <cell r="E72">
            <v>400</v>
          </cell>
          <cell r="F72">
            <v>550</v>
          </cell>
          <cell r="G72">
            <v>530</v>
          </cell>
          <cell r="H72">
            <v>455</v>
          </cell>
          <cell r="I72">
            <v>400</v>
          </cell>
          <cell r="J72">
            <v>490</v>
          </cell>
          <cell r="K72">
            <v>425</v>
          </cell>
        </row>
      </sheetData>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VD FOR LIGHTING"/>
      <sheetName val="CABLE DATA"/>
      <sheetName val="Sheet1"/>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KEY INPUTS"/>
      <sheetName val="CONTENTS"/>
      <sheetName val="Key personnel"/>
      <sheetName val="1 - A (Narrative)"/>
      <sheetName val="1-B1 (KBIs)"/>
      <sheetName val="1 - B2 (Detailed KBIs)"/>
      <sheetName val="1 - C (P&amp;L)"/>
      <sheetName val="1 - D (Cash Flow)"/>
      <sheetName val="1 -E (Balance Sheet)"/>
      <sheetName val="1 - F (Revenue Analysis)"/>
      <sheetName val="1 - G (Cost Analysis)"/>
      <sheetName val="1 - H (Manpower Summary)"/>
      <sheetName val="1 - I (Capex)"/>
      <sheetName val="1 - J (Sensitivities)"/>
      <sheetName val="1 - K (Changes)"/>
      <sheetName val="1 - L (Additional Analysis)"/>
      <sheetName val="2 - B2 (Detailed KBIs)"/>
      <sheetName val="2 - C (P&amp;L)"/>
      <sheetName val="2 - D (Cash Flow)"/>
      <sheetName val="2 - F (Revenue Analysis)"/>
      <sheetName val="2 - G (Cost Analysis)"/>
      <sheetName val="2 - H (Manpower Summary)"/>
      <sheetName val="2 - I (Capex)"/>
      <sheetName val="2 - L (Additional Analysis)"/>
      <sheetName val="BG40"/>
    </sheetNames>
    <sheetDataSet>
      <sheetData sheetId="0" refreshError="1"/>
      <sheetData sheetId="1" refreshError="1">
        <row r="14">
          <cell r="D14" t="str">
            <v>INR</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C2i ETSI"/>
      <sheetName val="BSC3i (1 PCU)"/>
      <sheetName val="TCSM2"/>
      <sheetName val="MESO Packages"/>
      <sheetName val="OPTIONAL FEATURES"/>
      <sheetName val="BSC3i"/>
      <sheetName val="TCSM2 FR"/>
      <sheetName val="U 900"/>
      <sheetName val="US 900 FE"/>
      <sheetName val="U 1800"/>
      <sheetName val="US 1800 FE"/>
      <sheetName val="MS 900"/>
      <sheetName val="MS 1800"/>
      <sheetName val="CS10 900"/>
      <sheetName val="CS10 1800"/>
      <sheetName val="DN2"/>
      <sheetName val="MetroHub"/>
      <sheetName val="Antenna"/>
      <sheetName val="FlexiHopper"/>
      <sheetName val="Ant"/>
      <sheetName val="Feeder"/>
      <sheetName val="KEY INPUTS"/>
    </sheetNames>
    <sheetDataSet>
      <sheetData sheetId="0" refreshError="1"/>
      <sheetData sheetId="1" refreshError="1"/>
      <sheetData sheetId="2" refreshError="1"/>
      <sheetData sheetId="3"/>
      <sheetData sheetId="4" refreshError="1">
        <row r="588">
          <cell r="M588">
            <v>1</v>
          </cell>
          <cell r="N588">
            <v>-250</v>
          </cell>
          <cell r="O588">
            <v>0</v>
          </cell>
          <cell r="P588">
            <v>250</v>
          </cell>
          <cell r="Q588">
            <v>0</v>
          </cell>
        </row>
        <row r="589">
          <cell r="M589">
            <v>251</v>
          </cell>
          <cell r="N589">
            <v>-500</v>
          </cell>
          <cell r="O589">
            <v>0.2</v>
          </cell>
          <cell r="P589">
            <v>200</v>
          </cell>
          <cell r="Q589">
            <v>250</v>
          </cell>
        </row>
        <row r="590">
          <cell r="M590">
            <v>501</v>
          </cell>
          <cell r="N590">
            <v>-1000</v>
          </cell>
          <cell r="O590">
            <v>0.4</v>
          </cell>
          <cell r="P590">
            <v>300</v>
          </cell>
          <cell r="Q590">
            <v>450</v>
          </cell>
        </row>
        <row r="591">
          <cell r="M591">
            <v>1001</v>
          </cell>
          <cell r="N591">
            <v>-2000</v>
          </cell>
          <cell r="O591">
            <v>0.6</v>
          </cell>
          <cell r="P591">
            <v>400</v>
          </cell>
          <cell r="Q591">
            <v>750</v>
          </cell>
        </row>
        <row r="592">
          <cell r="M592">
            <v>2001</v>
          </cell>
          <cell r="N592" t="str">
            <v>-</v>
          </cell>
          <cell r="O592">
            <v>0.8</v>
          </cell>
          <cell r="P592">
            <v>-400.19999999999993</v>
          </cell>
          <cell r="Q592">
            <v>1150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ECON5"/>
      <sheetName val="OPTIONAL FEATURES"/>
    </sheetNames>
    <definedNames>
      <definedName name="SelectMAINSheet"/>
    </defined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TRO"/>
      <sheetName val="ROLLOUT"/>
      <sheetName val="BSC2i ETSI"/>
      <sheetName val="BSC2i ANSI"/>
      <sheetName val="BSC3i"/>
      <sheetName val="TCSM2"/>
      <sheetName val="OPTIONAL FEATURES, ETSI"/>
      <sheetName val="OPTIONAL FEATURES, ANSI"/>
      <sheetName val="DOC"/>
      <sheetName val="HW_UPGRADES"/>
      <sheetName val="DIMENSION"/>
      <sheetName val="DIMENSION_1"/>
      <sheetName val="SPARE"/>
      <sheetName val="GLP-DISCOUNT"/>
      <sheetName val="CURRENCY"/>
      <sheetName val="REVISION"/>
      <sheetName val="Module1"/>
      <sheetName val="GLP 2001"/>
      <sheetName val="Macro1"/>
      <sheetName val="Macro2"/>
      <sheetName val="Macro3"/>
      <sheetName val="Module2"/>
      <sheetName val="Module3"/>
      <sheetName val="BSC Dimensio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afe DELUXE"/>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row r="3">
          <cell r="I3">
            <v>20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KEY INPUTS"/>
      <sheetName val="CONTENTS"/>
      <sheetName val="Key personnel"/>
      <sheetName val="1 - A (Narrative)"/>
      <sheetName val="1-B1 (KBIs)"/>
      <sheetName val="1 - B2 (Detailed KBIs)"/>
      <sheetName val="1 - C (P&amp;L)"/>
      <sheetName val="1 - D (Cash Flow)"/>
      <sheetName val="1 -E (Balance Sheet)"/>
      <sheetName val="1 - F (Revenue Analysis)"/>
      <sheetName val="1 - G (Cost Analysis)"/>
      <sheetName val="1 - H (Manpower Summary)"/>
      <sheetName val="1 - I (Capex)"/>
      <sheetName val="1 - J (Sensitivities)"/>
      <sheetName val="1 - K (Changes)"/>
      <sheetName val="1 - L (Additional Analysis)"/>
      <sheetName val="2 - B2 (Detailed KBIs)"/>
      <sheetName val="2 - C (P&amp;L)"/>
      <sheetName val="2 - D (Cash Flow)"/>
      <sheetName val="2 - F (Revenue Analysis)"/>
      <sheetName val="2 - G (Cost Analysis)"/>
      <sheetName val="2 - H (Manpower Summary)"/>
      <sheetName val="2 - I (Capex)"/>
      <sheetName val="2 - L (Additional Analysis)"/>
    </sheetNames>
    <sheetDataSet>
      <sheetData sheetId="0" refreshError="1"/>
      <sheetData sheetId="1" refreshError="1">
        <row r="14">
          <cell r="D14" t="str">
            <v>INR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ote Sheet"/>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S Configuration"/>
      <sheetName val="Module1"/>
      <sheetName val="Module2"/>
      <sheetName val="Module3"/>
      <sheetName val="Delivery Information"/>
      <sheetName val="T10 PC HW &amp; SW"/>
      <sheetName val="T11 PC HW &amp; SW"/>
      <sheetName val="SALES ITEMS"/>
      <sheetName val="TENDER"/>
      <sheetName val="Notes"/>
      <sheetName val="Data"/>
      <sheetName val="Module4"/>
    </sheetNames>
    <sheetDataSet>
      <sheetData sheetId="0">
        <row r="80">
          <cell r="M80">
            <v>0</v>
          </cell>
        </row>
        <row r="150">
          <cell r="B150" t="str">
            <v>x</v>
          </cell>
        </row>
        <row r="151">
          <cell r="B151" t="str">
            <v>x</v>
          </cell>
          <cell r="C151" t="str">
            <v>Network Configuration for "GPRS Only Case" Optional Functionalities</v>
          </cell>
        </row>
        <row r="152">
          <cell r="B152" t="str">
            <v>x</v>
          </cell>
        </row>
        <row r="153">
          <cell r="B153" t="str">
            <v>x</v>
          </cell>
          <cell r="E153" t="str">
            <v>Current</v>
          </cell>
          <cell r="F153" t="str">
            <v>Phase 1</v>
          </cell>
          <cell r="H153" t="str">
            <v>Phase 2</v>
          </cell>
          <cell r="J153" t="str">
            <v>Phase 3</v>
          </cell>
          <cell r="L153" t="str">
            <v>Phase 4</v>
          </cell>
          <cell r="N153" t="str">
            <v>Phase 5</v>
          </cell>
          <cell r="P153" t="str">
            <v>Network</v>
          </cell>
        </row>
        <row r="154">
          <cell r="B154" t="str">
            <v>x</v>
          </cell>
          <cell r="C154" t="str">
            <v>Network Element</v>
          </cell>
          <cell r="E154" t="str">
            <v>Total</v>
          </cell>
          <cell r="F154" t="str">
            <v>Incr.</v>
          </cell>
          <cell r="G154" t="str">
            <v>Cumul.</v>
          </cell>
          <cell r="H154" t="str">
            <v>Incr.</v>
          </cell>
          <cell r="I154" t="str">
            <v>Cumul.</v>
          </cell>
          <cell r="J154" t="str">
            <v>Incr.</v>
          </cell>
          <cell r="K154" t="str">
            <v>Cumul.</v>
          </cell>
          <cell r="L154" t="str">
            <v>Incr.</v>
          </cell>
          <cell r="M154" t="str">
            <v>Cumul.</v>
          </cell>
          <cell r="N154" t="str">
            <v>Incr.</v>
          </cell>
          <cell r="O154" t="str">
            <v>Cumul.</v>
          </cell>
          <cell r="P154" t="str">
            <v>Incr.</v>
          </cell>
          <cell r="Q154" t="str">
            <v>Total</v>
          </cell>
        </row>
        <row r="155">
          <cell r="B155" t="str">
            <v>x</v>
          </cell>
          <cell r="C155" t="str">
            <v>GPRS Site</v>
          </cell>
          <cell r="E155">
            <v>0</v>
          </cell>
          <cell r="F155">
            <v>0</v>
          </cell>
          <cell r="G155">
            <v>0</v>
          </cell>
          <cell r="H155">
            <v>0</v>
          </cell>
          <cell r="I155">
            <v>0</v>
          </cell>
          <cell r="J155">
            <v>0</v>
          </cell>
          <cell r="K155">
            <v>0</v>
          </cell>
          <cell r="L155">
            <v>0</v>
          </cell>
          <cell r="M155">
            <v>0</v>
          </cell>
          <cell r="N155">
            <v>0</v>
          </cell>
          <cell r="O155">
            <v>0</v>
          </cell>
          <cell r="P155">
            <v>0</v>
          </cell>
          <cell r="Q155">
            <v>0</v>
          </cell>
        </row>
        <row r="156">
          <cell r="B156" t="str">
            <v>x</v>
          </cell>
        </row>
        <row r="157">
          <cell r="B157" t="str">
            <v>x</v>
          </cell>
          <cell r="C157" t="str">
            <v>NMS Server Index</v>
          </cell>
          <cell r="E157">
            <v>0</v>
          </cell>
          <cell r="F157">
            <v>0</v>
          </cell>
          <cell r="G157">
            <v>0</v>
          </cell>
          <cell r="H157">
            <v>0</v>
          </cell>
          <cell r="I157">
            <v>0</v>
          </cell>
          <cell r="J157">
            <v>0</v>
          </cell>
          <cell r="K157">
            <v>0</v>
          </cell>
          <cell r="L157">
            <v>0</v>
          </cell>
          <cell r="M157">
            <v>0</v>
          </cell>
          <cell r="N157">
            <v>0</v>
          </cell>
          <cell r="O157">
            <v>0</v>
          </cell>
          <cell r="P157">
            <v>0</v>
          </cell>
          <cell r="Q157">
            <v>0</v>
          </cell>
        </row>
        <row r="158">
          <cell r="B158" t="str">
            <v>x</v>
          </cell>
        </row>
        <row r="159">
          <cell r="B159" t="str">
            <v>x</v>
          </cell>
        </row>
        <row r="167">
          <cell r="B167" t="str">
            <v>o</v>
          </cell>
          <cell r="C167" t="str">
            <v>NMS0501</v>
          </cell>
          <cell r="D167" t="str">
            <v>Alarm Statistics in PC</v>
          </cell>
          <cell r="K167">
            <v>0</v>
          </cell>
          <cell r="L167" t="str">
            <v>T5</v>
          </cell>
          <cell r="M167" t="str">
            <v>Note 1</v>
          </cell>
          <cell r="O167" t="str">
            <v>Note !</v>
          </cell>
        </row>
        <row r="168">
          <cell r="B168" t="str">
            <v>o</v>
          </cell>
          <cell r="C168" t="str">
            <v>NMS0302</v>
          </cell>
          <cell r="D168" t="str">
            <v>Alarm Forwarding to E-mail</v>
          </cell>
          <cell r="K168">
            <v>0</v>
          </cell>
          <cell r="L168" t="str">
            <v>T3</v>
          </cell>
        </row>
        <row r="169">
          <cell r="B169" t="str">
            <v>o</v>
          </cell>
          <cell r="C169" t="str">
            <v>NMS0219</v>
          </cell>
          <cell r="D169" t="str">
            <v>ASCII Alarm Forwarding</v>
          </cell>
          <cell r="K169">
            <v>0</v>
          </cell>
          <cell r="L169" t="str">
            <v>T7</v>
          </cell>
          <cell r="O169" t="str">
            <v xml:space="preserve">The prices of these features are only for GPRS Management </v>
          </cell>
        </row>
        <row r="170">
          <cell r="B170" t="str">
            <v>o</v>
          </cell>
          <cell r="C170" t="str">
            <v>NMS0903</v>
          </cell>
          <cell r="D170" t="str">
            <v>Alarm Correlation</v>
          </cell>
          <cell r="K170">
            <v>0</v>
          </cell>
          <cell r="L170" t="str">
            <v>T9</v>
          </cell>
          <cell r="O170" t="str">
            <v>(GPRS Only Case). If the customer later on buys Nokia BSS/NSS,</v>
          </cell>
        </row>
        <row r="171">
          <cell r="B171" t="str">
            <v>o</v>
          </cell>
          <cell r="C171" t="str">
            <v>NMS0409</v>
          </cell>
          <cell r="D171" t="str">
            <v>Config. Thresholds and Alarms for Measur.</v>
          </cell>
          <cell r="K171">
            <v>0</v>
          </cell>
          <cell r="L171" t="str">
            <v>T4</v>
          </cell>
          <cell r="O171" t="str">
            <v>these features should be resold with higher server index.</v>
          </cell>
        </row>
        <row r="172">
          <cell r="B172" t="str">
            <v>o</v>
          </cell>
          <cell r="C172" t="str">
            <v>NMS0981</v>
          </cell>
          <cell r="D172" t="str">
            <v>Online Document Library</v>
          </cell>
          <cell r="K172">
            <v>0</v>
          </cell>
          <cell r="L172" t="str">
            <v>T10</v>
          </cell>
        </row>
        <row r="173">
          <cell r="B173" t="str">
            <v>o</v>
          </cell>
          <cell r="C173" t="str">
            <v>NMS1123</v>
          </cell>
          <cell r="D173" t="str">
            <v>Alarm Trigger</v>
          </cell>
          <cell r="K173">
            <v>0</v>
          </cell>
          <cell r="L173" t="str">
            <v>T11</v>
          </cell>
        </row>
        <row r="174">
          <cell r="B174" t="str">
            <v>o</v>
          </cell>
          <cell r="C174" t="str">
            <v>NMS0916</v>
          </cell>
          <cell r="D174" t="str">
            <v>DX200 Remote Backup</v>
          </cell>
          <cell r="K174">
            <v>0</v>
          </cell>
          <cell r="L174" t="str">
            <v>T11</v>
          </cell>
        </row>
        <row r="175">
          <cell r="B175" t="str">
            <v>o</v>
          </cell>
          <cell r="C175" t="str">
            <v>NMS1122</v>
          </cell>
          <cell r="D175" t="str">
            <v>Remote Alarm Browser</v>
          </cell>
          <cell r="K175">
            <v>0</v>
          </cell>
          <cell r="L175" t="str">
            <v>T11</v>
          </cell>
        </row>
        <row r="176">
          <cell r="B176" t="str">
            <v>o</v>
          </cell>
          <cell r="C176" t="str">
            <v>NMS1202</v>
          </cell>
          <cell r="D176" t="str">
            <v>Software Register</v>
          </cell>
          <cell r="K176">
            <v>0</v>
          </cell>
          <cell r="L176" t="str">
            <v>T11</v>
          </cell>
        </row>
        <row r="177">
          <cell r="B177" t="str">
            <v>o</v>
          </cell>
          <cell r="C177" t="str">
            <v>NMS1205</v>
          </cell>
          <cell r="D177" t="str">
            <v>Software Archive</v>
          </cell>
          <cell r="K177">
            <v>0</v>
          </cell>
          <cell r="L177" t="str">
            <v>T11</v>
          </cell>
        </row>
        <row r="178">
          <cell r="B178" t="str">
            <v>o</v>
          </cell>
          <cell r="C178" t="str">
            <v>NMS1120</v>
          </cell>
          <cell r="D178" t="str">
            <v>Supervision Framework Toolkit</v>
          </cell>
          <cell r="K178">
            <v>0</v>
          </cell>
          <cell r="L178" t="str">
            <v>T11</v>
          </cell>
        </row>
        <row r="179">
          <cell r="B179" t="str">
            <v>o</v>
          </cell>
          <cell r="C179" t="str">
            <v>NMS1217</v>
          </cell>
          <cell r="D179" t="str">
            <v>Maintenance Mode</v>
          </cell>
          <cell r="K179">
            <v>0</v>
          </cell>
          <cell r="L179" t="str">
            <v>T12</v>
          </cell>
        </row>
        <row r="180">
          <cell r="B180" t="str">
            <v>o</v>
          </cell>
          <cell r="C180" t="str">
            <v>NMS1119</v>
          </cell>
          <cell r="D180" t="str">
            <v>Service Access Control</v>
          </cell>
          <cell r="K180">
            <v>0</v>
          </cell>
          <cell r="L180" t="str">
            <v>T12 FN</v>
          </cell>
        </row>
        <row r="181">
          <cell r="B181" t="str">
            <v>o</v>
          </cell>
          <cell r="C181" t="str">
            <v>NMS0205</v>
          </cell>
          <cell r="D181" t="str">
            <v>BSS Radio Network Management</v>
          </cell>
          <cell r="K181">
            <v>0</v>
          </cell>
          <cell r="L181" t="str">
            <v>T6</v>
          </cell>
        </row>
        <row r="182">
          <cell r="B182" t="str">
            <v>o</v>
          </cell>
          <cell r="C182" t="str">
            <v>NMS0206</v>
          </cell>
          <cell r="D182" t="str">
            <v>Radio Network Planning Data Transfer</v>
          </cell>
          <cell r="K182">
            <v>0</v>
          </cell>
          <cell r="L182" t="str">
            <v>T3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
      <sheetName val="Data"/>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S Configuration"/>
      <sheetName val="Module1"/>
      <sheetName val="Module2"/>
      <sheetName val="Module3"/>
      <sheetName val="Delivery Information"/>
      <sheetName val="T10 PC HW &amp; SW"/>
      <sheetName val="T11 PC HW &amp; SW"/>
      <sheetName val="SALES ITEMS"/>
      <sheetName val="TENDER"/>
      <sheetName val="Notes"/>
      <sheetName val="Data"/>
      <sheetName val="Module4"/>
    </sheetNames>
    <sheetDataSet>
      <sheetData sheetId="0" refreshError="1">
        <row r="80">
          <cell r="D80">
            <v>0</v>
          </cell>
          <cell r="E80">
            <v>30056</v>
          </cell>
          <cell r="G80">
            <v>0</v>
          </cell>
          <cell r="I80">
            <v>0</v>
          </cell>
          <cell r="K80">
            <v>0</v>
          </cell>
          <cell r="M80">
            <v>0</v>
          </cell>
        </row>
        <row r="150">
          <cell r="B150" t="str">
            <v>x</v>
          </cell>
        </row>
        <row r="151">
          <cell r="B151" t="str">
            <v>x</v>
          </cell>
          <cell r="C151" t="str">
            <v>Network Configuration for "GPRS Only Case" Optional Functionalities</v>
          </cell>
        </row>
        <row r="152">
          <cell r="B152" t="str">
            <v>x</v>
          </cell>
        </row>
        <row r="153">
          <cell r="B153" t="str">
            <v>x</v>
          </cell>
          <cell r="E153" t="str">
            <v>Current</v>
          </cell>
          <cell r="F153" t="str">
            <v>Phase 1</v>
          </cell>
          <cell r="H153" t="str">
            <v>Phase 2</v>
          </cell>
          <cell r="J153" t="str">
            <v>Phase 3</v>
          </cell>
          <cell r="L153" t="str">
            <v>Phase 4</v>
          </cell>
          <cell r="N153" t="str">
            <v>Phase 5</v>
          </cell>
          <cell r="P153" t="str">
            <v>Network</v>
          </cell>
        </row>
        <row r="154">
          <cell r="B154" t="str">
            <v>x</v>
          </cell>
          <cell r="C154" t="str">
            <v>Network Element</v>
          </cell>
          <cell r="E154" t="str">
            <v>Total</v>
          </cell>
          <cell r="F154" t="str">
            <v>Incr.</v>
          </cell>
          <cell r="G154" t="str">
            <v>Cumul.</v>
          </cell>
          <cell r="H154" t="str">
            <v>Incr.</v>
          </cell>
          <cell r="I154" t="str">
            <v>Cumul.</v>
          </cell>
          <cell r="J154" t="str">
            <v>Incr.</v>
          </cell>
          <cell r="K154" t="str">
            <v>Cumul.</v>
          </cell>
          <cell r="L154" t="str">
            <v>Incr.</v>
          </cell>
          <cell r="M154" t="str">
            <v>Cumul.</v>
          </cell>
          <cell r="N154" t="str">
            <v>Incr.</v>
          </cell>
          <cell r="O154" t="str">
            <v>Cumul.</v>
          </cell>
          <cell r="P154" t="str">
            <v>Incr.</v>
          </cell>
          <cell r="Q154" t="str">
            <v>Total</v>
          </cell>
        </row>
        <row r="155">
          <cell r="B155" t="str">
            <v>x</v>
          </cell>
          <cell r="C155" t="str">
            <v>GPRS Site</v>
          </cell>
          <cell r="E155">
            <v>0</v>
          </cell>
          <cell r="F155">
            <v>0</v>
          </cell>
          <cell r="G155">
            <v>0</v>
          </cell>
          <cell r="H155">
            <v>0</v>
          </cell>
          <cell r="I155">
            <v>0</v>
          </cell>
          <cell r="J155">
            <v>0</v>
          </cell>
          <cell r="K155">
            <v>0</v>
          </cell>
          <cell r="L155">
            <v>0</v>
          </cell>
          <cell r="M155">
            <v>0</v>
          </cell>
          <cell r="N155">
            <v>0</v>
          </cell>
          <cell r="O155">
            <v>0</v>
          </cell>
          <cell r="P155">
            <v>0</v>
          </cell>
          <cell r="Q155">
            <v>0</v>
          </cell>
        </row>
        <row r="156">
          <cell r="B156" t="str">
            <v>x</v>
          </cell>
        </row>
        <row r="157">
          <cell r="B157" t="str">
            <v>x</v>
          </cell>
          <cell r="C157" t="str">
            <v>NMS Server Index</v>
          </cell>
          <cell r="E157">
            <v>0</v>
          </cell>
          <cell r="F157">
            <v>0</v>
          </cell>
          <cell r="G157">
            <v>0</v>
          </cell>
          <cell r="H157">
            <v>0</v>
          </cell>
          <cell r="I157">
            <v>0</v>
          </cell>
          <cell r="J157">
            <v>0</v>
          </cell>
          <cell r="K157">
            <v>0</v>
          </cell>
          <cell r="L157">
            <v>0</v>
          </cell>
          <cell r="M157">
            <v>0</v>
          </cell>
          <cell r="N157">
            <v>0</v>
          </cell>
          <cell r="O157">
            <v>0</v>
          </cell>
          <cell r="P157">
            <v>0</v>
          </cell>
          <cell r="Q157">
            <v>0</v>
          </cell>
        </row>
        <row r="158">
          <cell r="B158" t="str">
            <v>x</v>
          </cell>
        </row>
        <row r="159">
          <cell r="B159" t="str">
            <v>x</v>
          </cell>
        </row>
        <row r="167">
          <cell r="B167" t="str">
            <v>o</v>
          </cell>
          <cell r="C167" t="str">
            <v>NMS0501</v>
          </cell>
          <cell r="D167" t="str">
            <v>Alarm Statistics in PC</v>
          </cell>
          <cell r="K167">
            <v>0</v>
          </cell>
          <cell r="L167" t="str">
            <v>T5</v>
          </cell>
          <cell r="M167" t="str">
            <v>Note 1</v>
          </cell>
          <cell r="O167" t="str">
            <v>Note !</v>
          </cell>
        </row>
        <row r="168">
          <cell r="B168" t="str">
            <v>o</v>
          </cell>
          <cell r="C168" t="str">
            <v>NMS0302</v>
          </cell>
          <cell r="D168" t="str">
            <v>Alarm Forwarding to E-mail</v>
          </cell>
          <cell r="K168">
            <v>0</v>
          </cell>
          <cell r="L168" t="str">
            <v>T3</v>
          </cell>
        </row>
        <row r="169">
          <cell r="B169" t="str">
            <v>o</v>
          </cell>
          <cell r="C169" t="str">
            <v>NMS0219</v>
          </cell>
          <cell r="D169" t="str">
            <v>ASCII Alarm Forwarding</v>
          </cell>
          <cell r="K169">
            <v>0</v>
          </cell>
          <cell r="L169" t="str">
            <v>T7</v>
          </cell>
          <cell r="O169" t="str">
            <v xml:space="preserve">The prices of these features are only for GPRS Management </v>
          </cell>
        </row>
        <row r="170">
          <cell r="B170" t="str">
            <v>o</v>
          </cell>
          <cell r="C170" t="str">
            <v>NMS0903</v>
          </cell>
          <cell r="D170" t="str">
            <v>Alarm Correlation</v>
          </cell>
          <cell r="K170">
            <v>0</v>
          </cell>
          <cell r="L170" t="str">
            <v>T9</v>
          </cell>
          <cell r="O170" t="str">
            <v>(GPRS Only Case). If the customer later on buys Nokia BSS/NSS,</v>
          </cell>
        </row>
        <row r="171">
          <cell r="B171" t="str">
            <v>o</v>
          </cell>
          <cell r="C171" t="str">
            <v>NMS0409</v>
          </cell>
          <cell r="D171" t="str">
            <v>Config. Thresholds and Alarms for Measur.</v>
          </cell>
          <cell r="K171">
            <v>0</v>
          </cell>
          <cell r="L171" t="str">
            <v>T4</v>
          </cell>
          <cell r="O171" t="str">
            <v>these features should be resold with higher server index.</v>
          </cell>
        </row>
        <row r="172">
          <cell r="B172" t="str">
            <v>o</v>
          </cell>
          <cell r="C172" t="str">
            <v>NMS0981</v>
          </cell>
          <cell r="D172" t="str">
            <v>Online Document Library</v>
          </cell>
          <cell r="K172">
            <v>0</v>
          </cell>
          <cell r="L172" t="str">
            <v>T10</v>
          </cell>
        </row>
        <row r="173">
          <cell r="B173" t="str">
            <v>o</v>
          </cell>
          <cell r="C173" t="str">
            <v>NMS1123</v>
          </cell>
          <cell r="D173" t="str">
            <v>Alarm Trigger</v>
          </cell>
          <cell r="K173">
            <v>0</v>
          </cell>
          <cell r="L173" t="str">
            <v>T11</v>
          </cell>
        </row>
        <row r="174">
          <cell r="B174" t="str">
            <v>o</v>
          </cell>
          <cell r="C174" t="str">
            <v>NMS0916</v>
          </cell>
          <cell r="D174" t="str">
            <v>DX200 Remote Backup</v>
          </cell>
          <cell r="K174">
            <v>0</v>
          </cell>
          <cell r="L174" t="str">
            <v>T11</v>
          </cell>
        </row>
        <row r="175">
          <cell r="B175" t="str">
            <v>o</v>
          </cell>
          <cell r="C175" t="str">
            <v>NMS1122</v>
          </cell>
          <cell r="D175" t="str">
            <v>Remote Alarm Browser</v>
          </cell>
          <cell r="K175">
            <v>0</v>
          </cell>
          <cell r="L175" t="str">
            <v>T11</v>
          </cell>
        </row>
        <row r="176">
          <cell r="B176" t="str">
            <v>o</v>
          </cell>
          <cell r="C176" t="str">
            <v>NMS1202</v>
          </cell>
          <cell r="D176" t="str">
            <v>Software Register</v>
          </cell>
          <cell r="K176">
            <v>0</v>
          </cell>
          <cell r="L176" t="str">
            <v>T11</v>
          </cell>
        </row>
        <row r="177">
          <cell r="B177" t="str">
            <v>o</v>
          </cell>
          <cell r="C177" t="str">
            <v>NMS1205</v>
          </cell>
          <cell r="D177" t="str">
            <v>Software Archive</v>
          </cell>
          <cell r="K177">
            <v>0</v>
          </cell>
          <cell r="L177" t="str">
            <v>T11</v>
          </cell>
        </row>
        <row r="178">
          <cell r="B178" t="str">
            <v>o</v>
          </cell>
          <cell r="C178" t="str">
            <v>NMS1120</v>
          </cell>
          <cell r="D178" t="str">
            <v>Supervision Framework Toolkit</v>
          </cell>
          <cell r="K178">
            <v>0</v>
          </cell>
          <cell r="L178" t="str">
            <v>T11</v>
          </cell>
        </row>
        <row r="179">
          <cell r="B179" t="str">
            <v>o</v>
          </cell>
          <cell r="C179" t="str">
            <v>NMS1217</v>
          </cell>
          <cell r="D179" t="str">
            <v>Maintenance Mode</v>
          </cell>
          <cell r="K179">
            <v>0</v>
          </cell>
          <cell r="L179" t="str">
            <v>T12</v>
          </cell>
        </row>
        <row r="180">
          <cell r="B180" t="str">
            <v>o</v>
          </cell>
          <cell r="C180" t="str">
            <v>NMS1119</v>
          </cell>
          <cell r="D180" t="str">
            <v>Service Access Control</v>
          </cell>
          <cell r="K180">
            <v>0</v>
          </cell>
          <cell r="L180" t="str">
            <v>T12 FN</v>
          </cell>
        </row>
        <row r="181">
          <cell r="B181" t="str">
            <v>o</v>
          </cell>
          <cell r="C181" t="str">
            <v>NMS0205</v>
          </cell>
          <cell r="D181" t="str">
            <v>BSS Radio Network Management</v>
          </cell>
          <cell r="K181">
            <v>0</v>
          </cell>
          <cell r="L181" t="str">
            <v>T6</v>
          </cell>
        </row>
        <row r="182">
          <cell r="B182" t="str">
            <v>o</v>
          </cell>
          <cell r="C182" t="str">
            <v>NMS0206</v>
          </cell>
          <cell r="D182" t="str">
            <v>Radio Network Planning Data Transfer</v>
          </cell>
          <cell r="K182">
            <v>0</v>
          </cell>
          <cell r="L182" t="str">
            <v>T3</v>
          </cell>
        </row>
      </sheetData>
      <sheetData sheetId="1" refreshError="1"/>
      <sheetData sheetId="2" refreshError="1"/>
      <sheetData sheetId="3" refreshError="1"/>
      <sheetData sheetId="4"/>
      <sheetData sheetId="5"/>
      <sheetData sheetId="6"/>
      <sheetData sheetId="7" refreshError="1">
        <row r="2">
          <cell r="F2" t="str">
            <v>GLP</v>
          </cell>
        </row>
      </sheetData>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ro10Mhz"/>
      <sheetName val="Greenfield 6.2Mhz Sensitivity"/>
      <sheetName val="circle 6.2Mhz"/>
      <sheetName val="Conversion factors"/>
    </sheetNames>
    <sheetDataSet>
      <sheetData sheetId="0" refreshError="1"/>
      <sheetData sheetId="1" refreshError="1"/>
      <sheetData sheetId="2" refreshError="1"/>
      <sheetData sheetId="3" refreshError="1">
        <row r="2">
          <cell r="B2">
            <v>0.03</v>
          </cell>
        </row>
        <row r="4">
          <cell r="B4">
            <v>5.0000000000000001E-3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Ordering configs"/>
      <sheetName val="Total Hutch India requirement"/>
      <sheetName val="High level P&amp;L for Subodh"/>
      <sheetName val="EBR summary"/>
      <sheetName val="Margin analysis-SD EDGE"/>
      <sheetName val="BTS"/>
      <sheetName val="BSC"/>
      <sheetName val="XCDR"/>
      <sheetName val="BSC-XCDR Combo"/>
      <sheetName val="Services"/>
      <sheetName val="Training"/>
      <sheetName val="AMC"/>
      <sheetName val="Summary for $ per Erl"/>
      <sheetName val="Mum $ per Erl"/>
      <sheetName val="Del $ per Erl"/>
      <sheetName val="Kol $ per Erl"/>
      <sheetName val="Punj $ per Erl"/>
      <sheetName val="3Yr BSS eqpt requirement"/>
      <sheetName val="EBR"/>
      <sheetName val="Bom, Del, Ccu, Punj P&amp;L with SD"/>
      <sheetName val="BSS_consolidated SD EDGE"/>
      <sheetName val="Bom, Del, Ccu, Punj P&amp;L with DD"/>
      <sheetName val="BSS_consolidated DD EDGE"/>
      <sheetName val="Discount &amp; conversion factors"/>
      <sheetName val="Horizon-II BTS Pricing"/>
      <sheetName val="H-II mini"/>
      <sheetName val="BSC Consolidated"/>
      <sheetName val="XCDR Consolidated"/>
      <sheetName val="PCU Consoludated"/>
      <sheetName val="OMCR"/>
      <sheetName val="Risks &amp; Enhancements"/>
      <sheetName val="TRX Expansions"/>
      <sheetName val="BSC ANE"/>
      <sheetName val="XCDR ANE"/>
      <sheetName val="PCU ANE "/>
      <sheetName val="Services costing"/>
      <sheetName val="Summary price $ per Erl"/>
    </sheetNames>
    <sheetDataSet>
      <sheetData sheetId="0" refreshError="1">
        <row r="1">
          <cell r="H1">
            <v>0.16</v>
          </cell>
        </row>
      </sheetData>
      <sheetData sheetId="1"/>
      <sheetData sheetId="2"/>
      <sheetData sheetId="3" refreshError="1">
        <row r="1">
          <cell r="F1">
            <v>0.15</v>
          </cell>
        </row>
        <row r="2">
          <cell r="F2">
            <v>0.15</v>
          </cell>
        </row>
        <row r="3">
          <cell r="F3">
            <v>0.15</v>
          </cell>
        </row>
        <row r="4">
          <cell r="F4">
            <v>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row r="7">
          <cell r="C7">
            <v>0.1275</v>
          </cell>
        </row>
        <row r="9">
          <cell r="C9">
            <v>0.06</v>
          </cell>
        </row>
        <row r="10">
          <cell r="C10">
            <v>0</v>
          </cell>
        </row>
        <row r="12">
          <cell r="C12">
            <v>0.4</v>
          </cell>
        </row>
        <row r="20">
          <cell r="B20">
            <v>7.0000000000000007E-2</v>
          </cell>
        </row>
        <row r="21">
          <cell r="B21">
            <v>9</v>
          </cell>
        </row>
        <row r="22">
          <cell r="B22">
            <v>212.7659574468085</v>
          </cell>
        </row>
        <row r="28">
          <cell r="C28">
            <v>0</v>
          </cell>
        </row>
        <row r="30">
          <cell r="C30">
            <v>0.2</v>
          </cell>
        </row>
        <row r="32">
          <cell r="C32">
            <v>47</v>
          </cell>
        </row>
        <row r="34">
          <cell r="C34">
            <v>0.04</v>
          </cell>
        </row>
        <row r="36">
          <cell r="C36">
            <v>0.10199999999999999</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 - Quote Shee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CD51A-45DC-4D0E-B106-BC20DEDB6243}">
  <sheetPr>
    <tabColor rgb="FF00B050"/>
  </sheetPr>
  <dimension ref="A1:E15"/>
  <sheetViews>
    <sheetView showGridLines="0" zoomScaleNormal="100" workbookViewId="0">
      <selection activeCell="D18" sqref="D18"/>
    </sheetView>
  </sheetViews>
  <sheetFormatPr defaultColWidth="8.85546875" defaultRowHeight="12.75"/>
  <cols>
    <col min="1" max="1" width="5.5703125" style="242" customWidth="1"/>
    <col min="2" max="2" width="28.7109375" style="236" customWidth="1"/>
    <col min="3" max="4" width="11.42578125" style="236" customWidth="1"/>
    <col min="5" max="5" width="13.28515625" style="236" customWidth="1"/>
    <col min="6" max="16384" width="8.85546875" style="236"/>
  </cols>
  <sheetData>
    <row r="1" spans="1:5" ht="16.149999999999999" customHeight="1">
      <c r="A1" s="245" t="s">
        <v>353</v>
      </c>
      <c r="B1" s="246"/>
      <c r="C1" s="246"/>
      <c r="D1" s="246"/>
      <c r="E1" s="246"/>
    </row>
    <row r="2" spans="1:5">
      <c r="A2" s="237" t="s">
        <v>58</v>
      </c>
      <c r="B2" s="237" t="s">
        <v>126</v>
      </c>
      <c r="C2" s="237" t="s">
        <v>6</v>
      </c>
      <c r="D2" s="237" t="s">
        <v>7</v>
      </c>
      <c r="E2" s="237" t="s">
        <v>139</v>
      </c>
    </row>
    <row r="3" spans="1:5">
      <c r="A3" s="238">
        <v>1</v>
      </c>
      <c r="B3" s="239" t="s">
        <v>377</v>
      </c>
      <c r="C3" s="240">
        <f>'Cvl BOQ'!H95</f>
        <v>0</v>
      </c>
      <c r="D3" s="240">
        <f>'Cvl BOQ'!I95</f>
        <v>0</v>
      </c>
      <c r="E3" s="240">
        <f t="shared" ref="E3:E12" si="0">SUM(C3:D3)</f>
        <v>0</v>
      </c>
    </row>
    <row r="4" spans="1:5">
      <c r="A4" s="238">
        <v>2</v>
      </c>
      <c r="B4" s="239" t="s">
        <v>376</v>
      </c>
      <c r="C4" s="240">
        <f>'Electrical Low Side'!H124</f>
        <v>0</v>
      </c>
      <c r="D4" s="240">
        <f>'Electrical Low Side'!I124</f>
        <v>0</v>
      </c>
      <c r="E4" s="240">
        <f t="shared" si="0"/>
        <v>0</v>
      </c>
    </row>
    <row r="5" spans="1:5">
      <c r="A5" s="238">
        <v>3</v>
      </c>
      <c r="B5" s="239" t="s">
        <v>375</v>
      </c>
      <c r="C5" s="240">
        <f>'Electrical Panels'!H34</f>
        <v>0</v>
      </c>
      <c r="D5" s="240">
        <f>'Electrical Panels'!I34</f>
        <v>0</v>
      </c>
      <c r="E5" s="240">
        <f>SUM(C5:D5)</f>
        <v>0</v>
      </c>
    </row>
    <row r="6" spans="1:5">
      <c r="A6" s="238">
        <v>4</v>
      </c>
      <c r="B6" s="239" t="s">
        <v>262</v>
      </c>
      <c r="C6" s="240">
        <f>UPS!H8</f>
        <v>0</v>
      </c>
      <c r="D6" s="240">
        <f>UPS!I8</f>
        <v>0</v>
      </c>
      <c r="E6" s="240">
        <f t="shared" si="0"/>
        <v>0</v>
      </c>
    </row>
    <row r="7" spans="1:5">
      <c r="A7" s="238">
        <v>5</v>
      </c>
      <c r="B7" s="239" t="s">
        <v>218</v>
      </c>
      <c r="C7" s="240">
        <f>PAC!H29</f>
        <v>0</v>
      </c>
      <c r="D7" s="240">
        <f>PAC!I29</f>
        <v>0</v>
      </c>
      <c r="E7" s="240">
        <f t="shared" si="0"/>
        <v>0</v>
      </c>
    </row>
    <row r="8" spans="1:5">
      <c r="A8" s="238">
        <v>6</v>
      </c>
      <c r="B8" s="239" t="s">
        <v>357</v>
      </c>
      <c r="C8" s="240">
        <f>'Split AC'!H7</f>
        <v>0</v>
      </c>
      <c r="D8" s="240">
        <f>'Split AC'!I7</f>
        <v>0</v>
      </c>
      <c r="E8" s="240">
        <f t="shared" si="0"/>
        <v>0</v>
      </c>
    </row>
    <row r="9" spans="1:5">
      <c r="A9" s="238">
        <v>7</v>
      </c>
      <c r="B9" s="239" t="s">
        <v>263</v>
      </c>
      <c r="C9" s="240">
        <f>'Racks &amp; Acessories'!H8</f>
        <v>0</v>
      </c>
      <c r="D9" s="240">
        <f>'Racks &amp; Acessories'!I8</f>
        <v>0</v>
      </c>
      <c r="E9" s="240">
        <f t="shared" si="0"/>
        <v>0</v>
      </c>
    </row>
    <row r="10" spans="1:5">
      <c r="A10" s="238">
        <v>8</v>
      </c>
      <c r="B10" s="239" t="s">
        <v>374</v>
      </c>
      <c r="C10" s="240">
        <f>'FA&amp;SS - SR'!H21</f>
        <v>0</v>
      </c>
      <c r="D10" s="240">
        <f>'FA&amp;SS - SR'!I21</f>
        <v>0</v>
      </c>
      <c r="E10" s="240">
        <f t="shared" si="0"/>
        <v>0</v>
      </c>
    </row>
    <row r="11" spans="1:5">
      <c r="A11" s="238">
        <v>9</v>
      </c>
      <c r="B11" s="239" t="s">
        <v>141</v>
      </c>
      <c r="C11" s="240">
        <f>RRS!H8</f>
        <v>0</v>
      </c>
      <c r="D11" s="240">
        <f>RRS!I8</f>
        <v>0</v>
      </c>
      <c r="E11" s="240">
        <f t="shared" si="0"/>
        <v>0</v>
      </c>
    </row>
    <row r="12" spans="1:5">
      <c r="A12" s="238">
        <v>10</v>
      </c>
      <c r="B12" s="239" t="s">
        <v>142</v>
      </c>
      <c r="C12" s="240">
        <f>WLD!H10</f>
        <v>0</v>
      </c>
      <c r="D12" s="240">
        <f>WLD!I10</f>
        <v>0</v>
      </c>
      <c r="E12" s="240">
        <f t="shared" si="0"/>
        <v>0</v>
      </c>
    </row>
    <row r="13" spans="1:5">
      <c r="A13" s="238">
        <v>11</v>
      </c>
      <c r="B13" s="239" t="s">
        <v>124</v>
      </c>
      <c r="C13" s="240">
        <f>CCTV!H13</f>
        <v>0</v>
      </c>
      <c r="D13" s="240">
        <f>CCTV!I13</f>
        <v>0</v>
      </c>
      <c r="E13" s="240">
        <f>SUM(C13:D13)</f>
        <v>0</v>
      </c>
    </row>
    <row r="14" spans="1:5">
      <c r="A14" s="238">
        <v>12</v>
      </c>
      <c r="B14" s="239" t="s">
        <v>140</v>
      </c>
      <c r="C14" s="240">
        <f>ACS!H15</f>
        <v>0</v>
      </c>
      <c r="D14" s="240">
        <f>ACS!I15</f>
        <v>0</v>
      </c>
      <c r="E14" s="240">
        <f>SUM(C14:D14)</f>
        <v>0</v>
      </c>
    </row>
    <row r="15" spans="1:5">
      <c r="A15" s="243" t="s">
        <v>128</v>
      </c>
      <c r="B15" s="244"/>
      <c r="C15" s="241">
        <f>SUM(C3:C14)</f>
        <v>0</v>
      </c>
      <c r="D15" s="241">
        <f>SUM(D3:D14)</f>
        <v>0</v>
      </c>
      <c r="E15" s="241">
        <f t="shared" ref="E15" si="1">SUM(E3:E14)</f>
        <v>0</v>
      </c>
    </row>
  </sheetData>
  <mergeCells count="2">
    <mergeCell ref="A15:B15"/>
    <mergeCell ref="A1:E1"/>
  </mergeCells>
  <phoneticPr fontId="22"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91150-EDDC-4ABB-96B2-A20D0AB9F732}">
  <sheetPr>
    <tabColor rgb="FF00B050"/>
  </sheetPr>
  <dimension ref="A1:I8"/>
  <sheetViews>
    <sheetView zoomScale="85" zoomScaleNormal="85" workbookViewId="0">
      <selection activeCell="F14" sqref="F14"/>
    </sheetView>
  </sheetViews>
  <sheetFormatPr defaultColWidth="9.140625" defaultRowHeight="12.75"/>
  <cols>
    <col min="1" max="1" width="4.85546875" style="22" bestFit="1" customWidth="1"/>
    <col min="2" max="2" width="50" style="142" bestFit="1" customWidth="1"/>
    <col min="3" max="3" width="9.140625" style="22"/>
    <col min="4" max="9" width="11.140625" style="22" customWidth="1"/>
    <col min="10" max="16384" width="9.140625" style="22"/>
  </cols>
  <sheetData>
    <row r="1" spans="1:9" s="105" customFormat="1" ht="14.45" customHeight="1">
      <c r="A1" s="266" t="s">
        <v>135</v>
      </c>
      <c r="B1" s="266"/>
      <c r="C1" s="266"/>
      <c r="D1" s="266"/>
      <c r="E1" s="266"/>
      <c r="F1" s="266"/>
      <c r="G1" s="266"/>
      <c r="H1" s="266"/>
      <c r="I1" s="266"/>
    </row>
    <row r="2" spans="1:9" s="105" customFormat="1">
      <c r="A2" s="263" t="s">
        <v>129</v>
      </c>
      <c r="B2" s="264" t="s">
        <v>2</v>
      </c>
      <c r="C2" s="265" t="s">
        <v>3</v>
      </c>
      <c r="D2" s="253" t="s">
        <v>127</v>
      </c>
      <c r="E2" s="254"/>
      <c r="F2" s="255" t="s">
        <v>4</v>
      </c>
      <c r="G2" s="255"/>
      <c r="H2" s="255" t="s">
        <v>5</v>
      </c>
      <c r="I2" s="255"/>
    </row>
    <row r="3" spans="1:9" s="105" customFormat="1">
      <c r="A3" s="263"/>
      <c r="B3" s="264"/>
      <c r="C3" s="265"/>
      <c r="D3" s="101" t="s">
        <v>6</v>
      </c>
      <c r="E3" s="101" t="s">
        <v>7</v>
      </c>
      <c r="F3" s="101" t="s">
        <v>6</v>
      </c>
      <c r="G3" s="101" t="s">
        <v>7</v>
      </c>
      <c r="H3" s="101" t="s">
        <v>6</v>
      </c>
      <c r="I3" s="101" t="s">
        <v>7</v>
      </c>
    </row>
    <row r="4" spans="1:9" ht="114.75">
      <c r="A4" s="143">
        <v>1</v>
      </c>
      <c r="B4" s="141" t="s">
        <v>212</v>
      </c>
      <c r="C4" s="56" t="s">
        <v>44</v>
      </c>
      <c r="D4" s="56">
        <v>1</v>
      </c>
      <c r="E4" s="56">
        <v>1</v>
      </c>
      <c r="F4" s="103"/>
      <c r="G4" s="103"/>
      <c r="H4" s="103">
        <f t="shared" ref="H4:I7" si="0">IF(D4="Rate only",0,D4*F4)</f>
        <v>0</v>
      </c>
      <c r="I4" s="103">
        <f t="shared" si="0"/>
        <v>0</v>
      </c>
    </row>
    <row r="5" spans="1:9" ht="76.5">
      <c r="A5" s="143">
        <v>2</v>
      </c>
      <c r="B5" s="140" t="s">
        <v>213</v>
      </c>
      <c r="C5" s="56" t="s">
        <v>44</v>
      </c>
      <c r="D5" s="56">
        <v>6</v>
      </c>
      <c r="E5" s="56">
        <v>6</v>
      </c>
      <c r="F5" s="103"/>
      <c r="G5" s="103"/>
      <c r="H5" s="103">
        <f t="shared" si="0"/>
        <v>0</v>
      </c>
      <c r="I5" s="103">
        <f t="shared" si="0"/>
        <v>0</v>
      </c>
    </row>
    <row r="6" spans="1:9">
      <c r="A6" s="143">
        <v>3</v>
      </c>
      <c r="B6" s="140" t="s">
        <v>214</v>
      </c>
      <c r="C6" s="56" t="s">
        <v>123</v>
      </c>
      <c r="D6" s="56">
        <v>100</v>
      </c>
      <c r="E6" s="56">
        <v>100</v>
      </c>
      <c r="F6" s="103"/>
      <c r="G6" s="103"/>
      <c r="H6" s="103">
        <f t="shared" si="0"/>
        <v>0</v>
      </c>
      <c r="I6" s="103">
        <f t="shared" si="0"/>
        <v>0</v>
      </c>
    </row>
    <row r="7" spans="1:9" ht="38.25">
      <c r="A7" s="143">
        <v>4</v>
      </c>
      <c r="B7" s="140" t="s">
        <v>215</v>
      </c>
      <c r="C7" s="56" t="s">
        <v>123</v>
      </c>
      <c r="D7" s="56">
        <v>30</v>
      </c>
      <c r="E7" s="56">
        <v>30</v>
      </c>
      <c r="F7" s="103"/>
      <c r="G7" s="103"/>
      <c r="H7" s="103">
        <f t="shared" si="0"/>
        <v>0</v>
      </c>
      <c r="I7" s="103">
        <f t="shared" si="0"/>
        <v>0</v>
      </c>
    </row>
    <row r="8" spans="1:9" ht="15">
      <c r="A8" s="161"/>
      <c r="B8" s="162" t="s">
        <v>132</v>
      </c>
      <c r="C8" s="162"/>
      <c r="D8" s="162"/>
      <c r="E8" s="162"/>
      <c r="F8" s="163"/>
      <c r="G8" s="163"/>
      <c r="H8" s="164">
        <f>SUM(H4:H7)</f>
        <v>0</v>
      </c>
      <c r="I8" s="164">
        <f>SUM(I4:I7)</f>
        <v>0</v>
      </c>
    </row>
  </sheetData>
  <mergeCells count="7">
    <mergeCell ref="A1:I1"/>
    <mergeCell ref="A2:A3"/>
    <mergeCell ref="B2:B3"/>
    <mergeCell ref="C2:C3"/>
    <mergeCell ref="D2:E2"/>
    <mergeCell ref="F2:G2"/>
    <mergeCell ref="H2:I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C057-FBF9-4DC6-8AB6-85538141D28F}">
  <sheetPr>
    <tabColor rgb="FF00B050"/>
  </sheetPr>
  <dimension ref="A1:I10"/>
  <sheetViews>
    <sheetView zoomScale="85" zoomScaleNormal="85" workbookViewId="0">
      <selection activeCell="K7" sqref="K7"/>
    </sheetView>
  </sheetViews>
  <sheetFormatPr defaultColWidth="25.7109375" defaultRowHeight="12.75"/>
  <cols>
    <col min="1" max="1" width="4.7109375" style="22" customWidth="1"/>
    <col min="2" max="2" width="78.140625" style="142" customWidth="1"/>
    <col min="3" max="3" width="6.28515625" style="60" customWidth="1"/>
    <col min="4" max="5" width="11" style="60" customWidth="1"/>
    <col min="6" max="9" width="11" style="137" customWidth="1"/>
    <col min="10" max="16384" width="25.7109375" style="22"/>
  </cols>
  <sheetData>
    <row r="1" spans="1:9" s="107" customFormat="1" ht="14.45" customHeight="1">
      <c r="A1" s="266" t="s">
        <v>136</v>
      </c>
      <c r="B1" s="266"/>
      <c r="C1" s="266"/>
      <c r="D1" s="266"/>
      <c r="E1" s="266"/>
      <c r="F1" s="266"/>
      <c r="G1" s="266"/>
      <c r="H1" s="266"/>
      <c r="I1" s="266"/>
    </row>
    <row r="2" spans="1:9" s="107" customFormat="1">
      <c r="A2" s="263" t="s">
        <v>129</v>
      </c>
      <c r="B2" s="264" t="s">
        <v>2</v>
      </c>
      <c r="C2" s="265" t="s">
        <v>3</v>
      </c>
      <c r="D2" s="253" t="s">
        <v>127</v>
      </c>
      <c r="E2" s="254"/>
      <c r="F2" s="255" t="s">
        <v>4</v>
      </c>
      <c r="G2" s="255"/>
      <c r="H2" s="255" t="s">
        <v>5</v>
      </c>
      <c r="I2" s="255"/>
    </row>
    <row r="3" spans="1:9" s="107" customFormat="1">
      <c r="A3" s="263"/>
      <c r="B3" s="264"/>
      <c r="C3" s="265"/>
      <c r="D3" s="101" t="s">
        <v>6</v>
      </c>
      <c r="E3" s="101" t="s">
        <v>7</v>
      </c>
      <c r="F3" s="101" t="s">
        <v>6</v>
      </c>
      <c r="G3" s="101" t="s">
        <v>7</v>
      </c>
      <c r="H3" s="101" t="s">
        <v>6</v>
      </c>
      <c r="I3" s="101" t="s">
        <v>7</v>
      </c>
    </row>
    <row r="4" spans="1:9" ht="102">
      <c r="A4" s="56">
        <v>1</v>
      </c>
      <c r="B4" s="141" t="s">
        <v>209</v>
      </c>
      <c r="C4" s="56" t="s">
        <v>44</v>
      </c>
      <c r="D4" s="56">
        <v>1</v>
      </c>
      <c r="E4" s="56">
        <v>1</v>
      </c>
      <c r="F4" s="103"/>
      <c r="G4" s="103"/>
      <c r="H4" s="103">
        <f t="shared" ref="H4:I9" si="0">IF(D4="Rate only",0,D4*F4)</f>
        <v>0</v>
      </c>
      <c r="I4" s="103">
        <f t="shared" si="0"/>
        <v>0</v>
      </c>
    </row>
    <row r="5" spans="1:9" ht="51">
      <c r="A5" s="56">
        <v>2</v>
      </c>
      <c r="B5" s="141" t="s">
        <v>210</v>
      </c>
      <c r="C5" s="56" t="s">
        <v>44</v>
      </c>
      <c r="D5" s="56">
        <v>2</v>
      </c>
      <c r="E5" s="56">
        <v>2</v>
      </c>
      <c r="F5" s="103"/>
      <c r="G5" s="103"/>
      <c r="H5" s="103">
        <f t="shared" ref="H5" si="1">IF(D5="Rate only",0,D5*F5)</f>
        <v>0</v>
      </c>
      <c r="I5" s="103">
        <f t="shared" ref="I5" si="2">IF(E5="Rate only",0,E5*G5)</f>
        <v>0</v>
      </c>
    </row>
    <row r="6" spans="1:9" ht="51">
      <c r="A6" s="56">
        <v>2</v>
      </c>
      <c r="B6" s="141" t="s">
        <v>210</v>
      </c>
      <c r="C6" s="56" t="s">
        <v>44</v>
      </c>
      <c r="D6" s="56">
        <v>2</v>
      </c>
      <c r="E6" s="56">
        <v>2</v>
      </c>
      <c r="F6" s="103"/>
      <c r="G6" s="103"/>
      <c r="H6" s="103">
        <f t="shared" si="0"/>
        <v>0</v>
      </c>
      <c r="I6" s="103">
        <f t="shared" si="0"/>
        <v>0</v>
      </c>
    </row>
    <row r="7" spans="1:9" ht="51">
      <c r="A7" s="56">
        <v>3</v>
      </c>
      <c r="B7" s="141" t="s">
        <v>211</v>
      </c>
      <c r="C7" s="56" t="s">
        <v>44</v>
      </c>
      <c r="D7" s="56">
        <v>2</v>
      </c>
      <c r="E7" s="56">
        <v>2</v>
      </c>
      <c r="F7" s="103"/>
      <c r="G7" s="103"/>
      <c r="H7" s="103">
        <f t="shared" si="0"/>
        <v>0</v>
      </c>
      <c r="I7" s="103">
        <f t="shared" si="0"/>
        <v>0</v>
      </c>
    </row>
    <row r="8" spans="1:9" ht="89.25">
      <c r="A8" s="56">
        <v>4</v>
      </c>
      <c r="B8" s="140" t="s">
        <v>187</v>
      </c>
      <c r="C8" s="56" t="s">
        <v>44</v>
      </c>
      <c r="D8" s="56">
        <v>1</v>
      </c>
      <c r="E8" s="56">
        <v>1</v>
      </c>
      <c r="F8" s="103"/>
      <c r="G8" s="103"/>
      <c r="H8" s="103">
        <f t="shared" si="0"/>
        <v>0</v>
      </c>
      <c r="I8" s="103">
        <f t="shared" si="0"/>
        <v>0</v>
      </c>
    </row>
    <row r="9" spans="1:9">
      <c r="A9" s="56">
        <v>5</v>
      </c>
      <c r="B9" s="145" t="s">
        <v>198</v>
      </c>
      <c r="C9" s="146" t="s">
        <v>123</v>
      </c>
      <c r="D9" s="146">
        <v>30</v>
      </c>
      <c r="E9" s="146">
        <v>30</v>
      </c>
      <c r="F9" s="103"/>
      <c r="G9" s="103"/>
      <c r="H9" s="103">
        <f t="shared" si="0"/>
        <v>0</v>
      </c>
      <c r="I9" s="103">
        <f t="shared" si="0"/>
        <v>0</v>
      </c>
    </row>
    <row r="10" spans="1:9" ht="15">
      <c r="A10" s="165"/>
      <c r="B10" s="162" t="s">
        <v>132</v>
      </c>
      <c r="C10" s="162"/>
      <c r="D10" s="162"/>
      <c r="E10" s="162"/>
      <c r="F10" s="163"/>
      <c r="G10" s="163"/>
      <c r="H10" s="164">
        <f>SUM(H4:H9)</f>
        <v>0</v>
      </c>
      <c r="I10" s="164">
        <f>SUM(I4:I9)</f>
        <v>0</v>
      </c>
    </row>
  </sheetData>
  <mergeCells count="7">
    <mergeCell ref="A1:I1"/>
    <mergeCell ref="A2:A3"/>
    <mergeCell ref="B2:B3"/>
    <mergeCell ref="C2:C3"/>
    <mergeCell ref="D2:E2"/>
    <mergeCell ref="F2:G2"/>
    <mergeCell ref="H2:I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5EB44-BAD6-491E-925A-887762218589}">
  <sheetPr>
    <tabColor rgb="FF00B050"/>
  </sheetPr>
  <dimension ref="A1:I13"/>
  <sheetViews>
    <sheetView zoomScale="85" zoomScaleNormal="85" workbookViewId="0">
      <pane xSplit="2" ySplit="3" topLeftCell="C4" activePane="bottomRight" state="frozen"/>
      <selection pane="topRight" activeCell="C1" sqref="C1"/>
      <selection pane="bottomLeft" activeCell="A4" sqref="A4"/>
      <selection pane="bottomRight" activeCell="K8" sqref="K8"/>
    </sheetView>
  </sheetViews>
  <sheetFormatPr defaultColWidth="9.140625" defaultRowHeight="12.75"/>
  <cols>
    <col min="1" max="1" width="6.85546875" style="22" customWidth="1"/>
    <col min="2" max="2" width="71.85546875" style="148" customWidth="1"/>
    <col min="3" max="3" width="9.140625" style="60"/>
    <col min="4" max="5" width="11.5703125" style="60" customWidth="1"/>
    <col min="6" max="9" width="11.5703125" style="22" customWidth="1"/>
    <col min="10" max="16384" width="9.140625" style="22"/>
  </cols>
  <sheetData>
    <row r="1" spans="1:9" s="149" customFormat="1">
      <c r="A1" s="267" t="s">
        <v>134</v>
      </c>
      <c r="B1" s="267"/>
      <c r="C1" s="267"/>
      <c r="D1" s="267"/>
      <c r="E1" s="267"/>
      <c r="F1" s="267"/>
      <c r="G1" s="267"/>
      <c r="H1" s="267"/>
      <c r="I1" s="267"/>
    </row>
    <row r="2" spans="1:9" s="149" customFormat="1">
      <c r="A2" s="263" t="s">
        <v>129</v>
      </c>
      <c r="B2" s="264" t="s">
        <v>2</v>
      </c>
      <c r="C2" s="265" t="s">
        <v>3</v>
      </c>
      <c r="D2" s="268" t="s">
        <v>127</v>
      </c>
      <c r="E2" s="269"/>
      <c r="F2" s="270" t="s">
        <v>4</v>
      </c>
      <c r="G2" s="270"/>
      <c r="H2" s="270" t="s">
        <v>5</v>
      </c>
      <c r="I2" s="270"/>
    </row>
    <row r="3" spans="1:9" s="149" customFormat="1">
      <c r="A3" s="263"/>
      <c r="B3" s="264"/>
      <c r="C3" s="265"/>
      <c r="D3" s="101" t="s">
        <v>6</v>
      </c>
      <c r="E3" s="101" t="s">
        <v>7</v>
      </c>
      <c r="F3" s="101" t="s">
        <v>6</v>
      </c>
      <c r="G3" s="101" t="s">
        <v>7</v>
      </c>
      <c r="H3" s="101" t="s">
        <v>6</v>
      </c>
      <c r="I3" s="101" t="s">
        <v>7</v>
      </c>
    </row>
    <row r="4" spans="1:9" ht="114.75">
      <c r="A4" s="56">
        <v>1</v>
      </c>
      <c r="B4" s="141" t="s">
        <v>201</v>
      </c>
      <c r="C4" s="56" t="s">
        <v>44</v>
      </c>
      <c r="D4" s="56">
        <v>1</v>
      </c>
      <c r="E4" s="56">
        <v>1</v>
      </c>
      <c r="F4" s="103"/>
      <c r="G4" s="103"/>
      <c r="H4" s="103">
        <f t="shared" ref="H4:I12" si="0">IF(D4="Rate only",0,D4*F4)</f>
        <v>0</v>
      </c>
      <c r="I4" s="103">
        <f t="shared" si="0"/>
        <v>0</v>
      </c>
    </row>
    <row r="5" spans="1:9" ht="114.75">
      <c r="A5" s="56">
        <v>2</v>
      </c>
      <c r="B5" s="141" t="s">
        <v>202</v>
      </c>
      <c r="C5" s="56" t="s">
        <v>44</v>
      </c>
      <c r="D5" s="56">
        <v>7</v>
      </c>
      <c r="E5" s="56">
        <v>7</v>
      </c>
      <c r="F5" s="103"/>
      <c r="G5" s="103"/>
      <c r="H5" s="103">
        <f t="shared" si="0"/>
        <v>0</v>
      </c>
      <c r="I5" s="103">
        <f t="shared" si="0"/>
        <v>0</v>
      </c>
    </row>
    <row r="6" spans="1:9">
      <c r="A6" s="56">
        <v>3</v>
      </c>
      <c r="B6" s="141" t="s">
        <v>203</v>
      </c>
      <c r="C6" s="56" t="s">
        <v>44</v>
      </c>
      <c r="D6" s="56">
        <v>1</v>
      </c>
      <c r="E6" s="56">
        <v>1</v>
      </c>
      <c r="F6" s="103"/>
      <c r="G6" s="103"/>
      <c r="H6" s="103">
        <f t="shared" si="0"/>
        <v>0</v>
      </c>
      <c r="I6" s="103">
        <f t="shared" si="0"/>
        <v>0</v>
      </c>
    </row>
    <row r="7" spans="1:9">
      <c r="A7" s="56">
        <v>4</v>
      </c>
      <c r="B7" s="141" t="s">
        <v>204</v>
      </c>
      <c r="C7" s="56" t="s">
        <v>44</v>
      </c>
      <c r="D7" s="56">
        <v>1</v>
      </c>
      <c r="E7" s="56">
        <v>1</v>
      </c>
      <c r="F7" s="103"/>
      <c r="G7" s="103"/>
      <c r="H7" s="103">
        <f t="shared" si="0"/>
        <v>0</v>
      </c>
      <c r="I7" s="103">
        <f t="shared" si="0"/>
        <v>0</v>
      </c>
    </row>
    <row r="8" spans="1:9">
      <c r="A8" s="56">
        <v>5</v>
      </c>
      <c r="B8" s="141" t="s">
        <v>205</v>
      </c>
      <c r="C8" s="56" t="s">
        <v>44</v>
      </c>
      <c r="D8" s="56">
        <v>1</v>
      </c>
      <c r="E8" s="56">
        <v>1</v>
      </c>
      <c r="F8" s="103"/>
      <c r="G8" s="103"/>
      <c r="H8" s="103">
        <f t="shared" si="0"/>
        <v>0</v>
      </c>
      <c r="I8" s="103">
        <f t="shared" si="0"/>
        <v>0</v>
      </c>
    </row>
    <row r="9" spans="1:9">
      <c r="A9" s="56">
        <v>6</v>
      </c>
      <c r="B9" s="141" t="s">
        <v>206</v>
      </c>
      <c r="C9" s="56" t="s">
        <v>44</v>
      </c>
      <c r="D9" s="56">
        <v>1</v>
      </c>
      <c r="E9" s="56">
        <v>1</v>
      </c>
      <c r="F9" s="103"/>
      <c r="G9" s="103"/>
      <c r="H9" s="103">
        <f t="shared" si="0"/>
        <v>0</v>
      </c>
      <c r="I9" s="103">
        <f t="shared" si="0"/>
        <v>0</v>
      </c>
    </row>
    <row r="10" spans="1:9" ht="38.25">
      <c r="A10" s="56">
        <v>7</v>
      </c>
      <c r="B10" s="141" t="s">
        <v>207</v>
      </c>
      <c r="C10" s="56" t="s">
        <v>44</v>
      </c>
      <c r="D10" s="56">
        <v>1</v>
      </c>
      <c r="E10" s="56">
        <v>1</v>
      </c>
      <c r="F10" s="103"/>
      <c r="G10" s="103"/>
      <c r="H10" s="103">
        <f t="shared" si="0"/>
        <v>0</v>
      </c>
      <c r="I10" s="103">
        <f t="shared" si="0"/>
        <v>0</v>
      </c>
    </row>
    <row r="11" spans="1:9">
      <c r="A11" s="56">
        <v>8</v>
      </c>
      <c r="B11" s="147" t="s">
        <v>208</v>
      </c>
      <c r="C11" s="150" t="s">
        <v>123</v>
      </c>
      <c r="D11" s="150">
        <v>100</v>
      </c>
      <c r="E11" s="150">
        <v>100</v>
      </c>
      <c r="F11" s="103"/>
      <c r="G11" s="103"/>
      <c r="H11" s="103">
        <f t="shared" si="0"/>
        <v>0</v>
      </c>
      <c r="I11" s="103">
        <f t="shared" si="0"/>
        <v>0</v>
      </c>
    </row>
    <row r="12" spans="1:9" ht="25.5">
      <c r="A12" s="56">
        <v>9</v>
      </c>
      <c r="B12" s="141" t="s">
        <v>199</v>
      </c>
      <c r="C12" s="56" t="s">
        <v>123</v>
      </c>
      <c r="D12" s="56">
        <v>50</v>
      </c>
      <c r="E12" s="56">
        <v>50</v>
      </c>
      <c r="F12" s="103"/>
      <c r="G12" s="103"/>
      <c r="H12" s="103">
        <f t="shared" si="0"/>
        <v>0</v>
      </c>
      <c r="I12" s="103">
        <f t="shared" si="0"/>
        <v>0</v>
      </c>
    </row>
    <row r="13" spans="1:9" ht="15">
      <c r="A13" s="161"/>
      <c r="B13" s="162" t="s">
        <v>132</v>
      </c>
      <c r="C13" s="162"/>
      <c r="D13" s="162"/>
      <c r="E13" s="162"/>
      <c r="F13" s="163"/>
      <c r="G13" s="163"/>
      <c r="H13" s="164">
        <f>SUM(H4:H12)</f>
        <v>0</v>
      </c>
      <c r="I13" s="164">
        <f>SUM(I4:I12)</f>
        <v>0</v>
      </c>
    </row>
  </sheetData>
  <mergeCells count="7">
    <mergeCell ref="A1:I1"/>
    <mergeCell ref="A2:A3"/>
    <mergeCell ref="B2:B3"/>
    <mergeCell ref="C2:C3"/>
    <mergeCell ref="D2:E2"/>
    <mergeCell ref="F2:G2"/>
    <mergeCell ref="H2:I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79C7-DC1B-45BB-82D4-CF3C0C47F802}">
  <sheetPr>
    <tabColor rgb="FF00B050"/>
  </sheetPr>
  <dimension ref="A1:I15"/>
  <sheetViews>
    <sheetView zoomScale="85" zoomScaleNormal="85" zoomScaleSheetLayoutView="85" workbookViewId="0">
      <pane xSplit="2" ySplit="3" topLeftCell="C4" activePane="bottomRight" state="frozen"/>
      <selection pane="topRight" activeCell="C1" sqref="C1"/>
      <selection pane="bottomLeft" activeCell="A4" sqref="A4"/>
      <selection pane="bottomRight" activeCell="K5" sqref="K5"/>
    </sheetView>
  </sheetViews>
  <sheetFormatPr defaultColWidth="9.140625" defaultRowHeight="12.75"/>
  <cols>
    <col min="1" max="1" width="9.140625" style="60"/>
    <col min="2" max="2" width="79.5703125" style="142" customWidth="1"/>
    <col min="3" max="3" width="9.140625" style="60"/>
    <col min="4" max="5" width="11.140625" style="60" customWidth="1"/>
    <col min="6" max="9" width="11.140625" style="22" customWidth="1"/>
    <col min="10" max="16384" width="9.140625" style="22"/>
  </cols>
  <sheetData>
    <row r="1" spans="1:9" s="104" customFormat="1" ht="15.75">
      <c r="A1" s="271" t="s">
        <v>133</v>
      </c>
      <c r="B1" s="271"/>
      <c r="C1" s="271"/>
      <c r="D1" s="271"/>
      <c r="E1" s="271"/>
      <c r="F1" s="271"/>
      <c r="G1" s="271"/>
      <c r="H1" s="271"/>
      <c r="I1" s="271"/>
    </row>
    <row r="2" spans="1:9" s="104" customFormat="1">
      <c r="A2" s="263" t="s">
        <v>129</v>
      </c>
      <c r="B2" s="264" t="s">
        <v>2</v>
      </c>
      <c r="C2" s="265" t="s">
        <v>3</v>
      </c>
      <c r="D2" s="268" t="s">
        <v>127</v>
      </c>
      <c r="E2" s="269"/>
      <c r="F2" s="270" t="s">
        <v>4</v>
      </c>
      <c r="G2" s="270"/>
      <c r="H2" s="270" t="s">
        <v>5</v>
      </c>
      <c r="I2" s="270"/>
    </row>
    <row r="3" spans="1:9" s="104" customFormat="1">
      <c r="A3" s="263"/>
      <c r="B3" s="264"/>
      <c r="C3" s="265"/>
      <c r="D3" s="101" t="s">
        <v>6</v>
      </c>
      <c r="E3" s="101" t="s">
        <v>7</v>
      </c>
      <c r="F3" s="101" t="s">
        <v>6</v>
      </c>
      <c r="G3" s="101" t="s">
        <v>7</v>
      </c>
      <c r="H3" s="101" t="s">
        <v>6</v>
      </c>
      <c r="I3" s="101" t="s">
        <v>7</v>
      </c>
    </row>
    <row r="4" spans="1:9" ht="165.75">
      <c r="A4" s="56">
        <v>1</v>
      </c>
      <c r="B4" s="141" t="s">
        <v>191</v>
      </c>
      <c r="C4" s="56" t="s">
        <v>44</v>
      </c>
      <c r="D4" s="56">
        <v>1</v>
      </c>
      <c r="E4" s="56">
        <v>1</v>
      </c>
      <c r="F4" s="103"/>
      <c r="G4" s="103"/>
      <c r="H4" s="103">
        <f t="shared" ref="H4:I14" si="0">IF(D4="Rate only",0,D4*F4)</f>
        <v>0</v>
      </c>
      <c r="I4" s="103">
        <f t="shared" si="0"/>
        <v>0</v>
      </c>
    </row>
    <row r="5" spans="1:9" ht="114.75">
      <c r="A5" s="56">
        <v>2</v>
      </c>
      <c r="B5" s="140" t="s">
        <v>192</v>
      </c>
      <c r="C5" s="56" t="s">
        <v>44</v>
      </c>
      <c r="D5" s="56">
        <v>4</v>
      </c>
      <c r="E5" s="56">
        <v>4</v>
      </c>
      <c r="F5" s="103"/>
      <c r="G5" s="103"/>
      <c r="H5" s="103">
        <f t="shared" si="0"/>
        <v>0</v>
      </c>
      <c r="I5" s="103">
        <f t="shared" si="0"/>
        <v>0</v>
      </c>
    </row>
    <row r="6" spans="1:9" ht="114.75">
      <c r="A6" s="56">
        <v>3</v>
      </c>
      <c r="B6" s="140" t="s">
        <v>193</v>
      </c>
      <c r="C6" s="56" t="s">
        <v>44</v>
      </c>
      <c r="D6" s="56">
        <v>2</v>
      </c>
      <c r="E6" s="56">
        <v>2</v>
      </c>
      <c r="F6" s="103"/>
      <c r="G6" s="103"/>
      <c r="H6" s="103">
        <f t="shared" si="0"/>
        <v>0</v>
      </c>
      <c r="I6" s="103">
        <f t="shared" si="0"/>
        <v>0</v>
      </c>
    </row>
    <row r="7" spans="1:9" ht="140.25">
      <c r="A7" s="56">
        <v>4</v>
      </c>
      <c r="B7" s="141" t="s">
        <v>294</v>
      </c>
      <c r="C7" s="56" t="s">
        <v>44</v>
      </c>
      <c r="D7" s="56">
        <v>3</v>
      </c>
      <c r="E7" s="56">
        <v>3</v>
      </c>
      <c r="F7" s="103"/>
      <c r="G7" s="103"/>
      <c r="H7" s="103">
        <f t="shared" si="0"/>
        <v>0</v>
      </c>
      <c r="I7" s="103">
        <f t="shared" si="0"/>
        <v>0</v>
      </c>
    </row>
    <row r="8" spans="1:9" ht="38.25">
      <c r="A8" s="56">
        <v>5</v>
      </c>
      <c r="B8" s="140" t="s">
        <v>194</v>
      </c>
      <c r="C8" s="56" t="s">
        <v>44</v>
      </c>
      <c r="D8" s="56">
        <v>4</v>
      </c>
      <c r="E8" s="56">
        <v>4</v>
      </c>
      <c r="F8" s="103"/>
      <c r="G8" s="103"/>
      <c r="H8" s="103">
        <f t="shared" si="0"/>
        <v>0</v>
      </c>
      <c r="I8" s="103">
        <f t="shared" si="0"/>
        <v>0</v>
      </c>
    </row>
    <row r="9" spans="1:9" ht="127.5">
      <c r="A9" s="56">
        <v>7</v>
      </c>
      <c r="B9" s="140" t="s">
        <v>195</v>
      </c>
      <c r="C9" s="56" t="s">
        <v>44</v>
      </c>
      <c r="D9" s="56">
        <v>4</v>
      </c>
      <c r="E9" s="56">
        <v>4</v>
      </c>
      <c r="F9" s="103"/>
      <c r="G9" s="103"/>
      <c r="H9" s="103">
        <f t="shared" si="0"/>
        <v>0</v>
      </c>
      <c r="I9" s="103">
        <f t="shared" si="0"/>
        <v>0</v>
      </c>
    </row>
    <row r="10" spans="1:9" ht="114.75">
      <c r="A10" s="56">
        <v>8</v>
      </c>
      <c r="B10" s="141" t="s">
        <v>196</v>
      </c>
      <c r="C10" s="56" t="s">
        <v>44</v>
      </c>
      <c r="D10" s="56">
        <v>25</v>
      </c>
      <c r="E10" s="56">
        <v>25</v>
      </c>
      <c r="F10" s="103"/>
      <c r="G10" s="103"/>
      <c r="H10" s="103">
        <f t="shared" si="0"/>
        <v>0</v>
      </c>
      <c r="I10" s="103">
        <f t="shared" si="0"/>
        <v>0</v>
      </c>
    </row>
    <row r="11" spans="1:9" ht="25.5">
      <c r="A11" s="56">
        <v>9</v>
      </c>
      <c r="B11" s="141" t="s">
        <v>197</v>
      </c>
      <c r="C11" s="56" t="s">
        <v>123</v>
      </c>
      <c r="D11" s="56">
        <v>100</v>
      </c>
      <c r="E11" s="56">
        <v>100</v>
      </c>
      <c r="F11" s="103"/>
      <c r="G11" s="103"/>
      <c r="H11" s="103">
        <f t="shared" si="0"/>
        <v>0</v>
      </c>
      <c r="I11" s="103">
        <f t="shared" si="0"/>
        <v>0</v>
      </c>
    </row>
    <row r="12" spans="1:9">
      <c r="A12" s="56">
        <v>10</v>
      </c>
      <c r="B12" s="141" t="s">
        <v>198</v>
      </c>
      <c r="C12" s="56" t="s">
        <v>123</v>
      </c>
      <c r="D12" s="56">
        <v>75</v>
      </c>
      <c r="E12" s="56">
        <v>75</v>
      </c>
      <c r="F12" s="103"/>
      <c r="G12" s="103"/>
      <c r="H12" s="103">
        <f t="shared" si="0"/>
        <v>0</v>
      </c>
      <c r="I12" s="103">
        <f t="shared" si="0"/>
        <v>0</v>
      </c>
    </row>
    <row r="13" spans="1:9" ht="25.5">
      <c r="A13" s="56">
        <v>11</v>
      </c>
      <c r="B13" s="141" t="s">
        <v>199</v>
      </c>
      <c r="C13" s="56" t="s">
        <v>123</v>
      </c>
      <c r="D13" s="56">
        <v>50</v>
      </c>
      <c r="E13" s="56">
        <v>50</v>
      </c>
      <c r="F13" s="103"/>
      <c r="G13" s="103"/>
      <c r="H13" s="103">
        <f t="shared" si="0"/>
        <v>0</v>
      </c>
      <c r="I13" s="103">
        <f t="shared" si="0"/>
        <v>0</v>
      </c>
    </row>
    <row r="14" spans="1:9">
      <c r="A14" s="56">
        <v>12</v>
      </c>
      <c r="B14" s="141" t="s">
        <v>200</v>
      </c>
      <c r="C14" s="56" t="s">
        <v>44</v>
      </c>
      <c r="D14" s="56">
        <v>1</v>
      </c>
      <c r="E14" s="56">
        <v>1</v>
      </c>
      <c r="F14" s="103"/>
      <c r="G14" s="103"/>
      <c r="H14" s="103">
        <f t="shared" si="0"/>
        <v>0</v>
      </c>
      <c r="I14" s="103">
        <f t="shared" si="0"/>
        <v>0</v>
      </c>
    </row>
    <row r="15" spans="1:9" ht="15">
      <c r="A15" s="161"/>
      <c r="B15" s="162" t="s">
        <v>132</v>
      </c>
      <c r="C15" s="162"/>
      <c r="D15" s="162"/>
      <c r="E15" s="162"/>
      <c r="F15" s="163"/>
      <c r="G15" s="163"/>
      <c r="H15" s="164">
        <f>SUM(H4:H14)</f>
        <v>0</v>
      </c>
      <c r="I15" s="164">
        <f>SUM(I4:I14)</f>
        <v>0</v>
      </c>
    </row>
  </sheetData>
  <mergeCells count="7">
    <mergeCell ref="A1:I1"/>
    <mergeCell ref="A2:A3"/>
    <mergeCell ref="B2:B3"/>
    <mergeCell ref="C2:C3"/>
    <mergeCell ref="D2:E2"/>
    <mergeCell ref="F2:G2"/>
    <mergeCell ref="H2:I2"/>
  </mergeCells>
  <pageMargins left="0.7" right="0.7" top="0.75" bottom="0.75" header="0.3" footer="0.3"/>
  <pageSetup scale="54"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S95"/>
  <sheetViews>
    <sheetView zoomScale="85" zoomScaleNormal="85" workbookViewId="0">
      <pane ySplit="4" topLeftCell="A5" activePane="bottomLeft" state="frozen"/>
      <selection pane="bottomLeft" activeCell="B45" sqref="B45"/>
    </sheetView>
  </sheetViews>
  <sheetFormatPr defaultColWidth="9.140625" defaultRowHeight="12.75"/>
  <cols>
    <col min="1" max="1" width="6.140625" style="60" bestFit="1" customWidth="1"/>
    <col min="2" max="2" width="90.7109375" style="55" customWidth="1"/>
    <col min="3" max="3" width="6.140625" style="60" bestFit="1" customWidth="1"/>
    <col min="4" max="4" width="10.85546875" style="55" customWidth="1"/>
    <col min="5" max="5" width="10.28515625" style="55" customWidth="1"/>
    <col min="6" max="6" width="10.5703125" style="55" customWidth="1"/>
    <col min="7" max="7" width="10.28515625" style="55" customWidth="1"/>
    <col min="8" max="8" width="14.140625" style="55" customWidth="1"/>
    <col min="9" max="9" width="12.5703125" style="55" customWidth="1"/>
    <col min="10" max="10" width="4.28515625" style="55" customWidth="1"/>
    <col min="11" max="11" width="7" style="55" hidden="1" customWidth="1"/>
    <col min="12" max="12" width="73.140625" style="55" hidden="1" customWidth="1"/>
    <col min="13" max="17" width="0" style="55" hidden="1" customWidth="1"/>
    <col min="18" max="18" width="9.5703125" style="55" hidden="1" customWidth="1"/>
    <col min="19" max="19" width="0" style="55" hidden="1" customWidth="1"/>
    <col min="20" max="16384" width="9.140625" style="55"/>
  </cols>
  <sheetData>
    <row r="2" spans="1:19">
      <c r="A2" s="249" t="s">
        <v>0</v>
      </c>
      <c r="B2" s="249"/>
      <c r="C2" s="249"/>
      <c r="D2" s="249"/>
      <c r="E2" s="249"/>
      <c r="F2" s="249"/>
      <c r="G2" s="249"/>
      <c r="H2" s="249"/>
      <c r="I2" s="249"/>
      <c r="K2" s="256" t="s">
        <v>145</v>
      </c>
      <c r="L2" s="257"/>
      <c r="M2" s="257"/>
      <c r="N2" s="257"/>
      <c r="O2" s="257"/>
      <c r="P2" s="257"/>
      <c r="Q2" s="257"/>
      <c r="R2" s="257"/>
      <c r="S2" s="258"/>
    </row>
    <row r="3" spans="1:19">
      <c r="A3" s="250" t="s">
        <v>1</v>
      </c>
      <c r="B3" s="251" t="s">
        <v>2</v>
      </c>
      <c r="C3" s="252" t="s">
        <v>3</v>
      </c>
      <c r="D3" s="253" t="s">
        <v>127</v>
      </c>
      <c r="E3" s="254"/>
      <c r="F3" s="255" t="s">
        <v>4</v>
      </c>
      <c r="G3" s="255"/>
      <c r="H3" s="255" t="s">
        <v>5</v>
      </c>
      <c r="I3" s="255"/>
      <c r="K3" s="248" t="s">
        <v>146</v>
      </c>
      <c r="L3" s="248" t="s">
        <v>2</v>
      </c>
      <c r="M3" s="248" t="s">
        <v>3</v>
      </c>
      <c r="N3" s="259" t="s">
        <v>127</v>
      </c>
      <c r="O3" s="260"/>
      <c r="P3" s="261" t="s">
        <v>147</v>
      </c>
      <c r="Q3" s="261"/>
      <c r="R3" s="262" t="s">
        <v>148</v>
      </c>
      <c r="S3" s="262"/>
    </row>
    <row r="4" spans="1:19">
      <c r="A4" s="250"/>
      <c r="B4" s="251"/>
      <c r="C4" s="252"/>
      <c r="D4" s="1" t="s">
        <v>6</v>
      </c>
      <c r="E4" s="1" t="s">
        <v>7</v>
      </c>
      <c r="F4" s="1" t="s">
        <v>6</v>
      </c>
      <c r="G4" s="1" t="s">
        <v>7</v>
      </c>
      <c r="H4" s="1" t="s">
        <v>6</v>
      </c>
      <c r="I4" s="1" t="s">
        <v>7</v>
      </c>
      <c r="K4" s="248"/>
      <c r="L4" s="248"/>
      <c r="M4" s="248"/>
      <c r="N4" s="118" t="s">
        <v>6</v>
      </c>
      <c r="O4" s="118" t="s">
        <v>7</v>
      </c>
      <c r="P4" s="118" t="s">
        <v>6</v>
      </c>
      <c r="Q4" s="118" t="s">
        <v>7</v>
      </c>
      <c r="R4" s="118" t="s">
        <v>6</v>
      </c>
      <c r="S4" s="118" t="s">
        <v>7</v>
      </c>
    </row>
    <row r="5" spans="1:19">
      <c r="A5" s="2"/>
      <c r="B5" s="3"/>
      <c r="C5" s="4"/>
      <c r="D5" s="5"/>
      <c r="E5" s="5"/>
      <c r="F5" s="6"/>
      <c r="G5" s="6"/>
      <c r="H5" s="6"/>
      <c r="I5" s="6"/>
    </row>
    <row r="6" spans="1:19" ht="63.75">
      <c r="A6" s="7"/>
      <c r="B6" s="3" t="s">
        <v>8</v>
      </c>
      <c r="C6" s="8"/>
      <c r="D6" s="9"/>
      <c r="E6" s="9"/>
      <c r="F6" s="10"/>
      <c r="G6" s="10"/>
      <c r="H6" s="10"/>
      <c r="I6" s="10"/>
    </row>
    <row r="7" spans="1:19">
      <c r="A7" s="11"/>
      <c r="B7" s="3" t="s">
        <v>9</v>
      </c>
      <c r="C7" s="8"/>
      <c r="D7" s="9"/>
      <c r="E7" s="9"/>
      <c r="F7" s="10"/>
      <c r="G7" s="10"/>
      <c r="H7" s="10"/>
      <c r="I7" s="10"/>
    </row>
    <row r="8" spans="1:19">
      <c r="A8" s="11"/>
      <c r="B8" s="3" t="s">
        <v>10</v>
      </c>
      <c r="C8" s="8"/>
      <c r="D8" s="9"/>
      <c r="E8" s="9"/>
      <c r="F8" s="10"/>
      <c r="G8" s="10"/>
      <c r="H8" s="10"/>
      <c r="I8" s="10"/>
    </row>
    <row r="9" spans="1:19">
      <c r="A9" s="11"/>
      <c r="B9" s="3" t="s">
        <v>11</v>
      </c>
      <c r="C9" s="8"/>
      <c r="D9" s="9"/>
      <c r="E9" s="9"/>
      <c r="F9" s="10"/>
      <c r="G9" s="10"/>
      <c r="H9" s="10"/>
      <c r="I9" s="10"/>
    </row>
    <row r="10" spans="1:19">
      <c r="A10" s="11"/>
      <c r="B10" s="3" t="s">
        <v>12</v>
      </c>
      <c r="C10" s="8"/>
      <c r="D10" s="9"/>
      <c r="E10" s="9"/>
      <c r="F10" s="10"/>
      <c r="G10" s="10"/>
      <c r="H10" s="10"/>
      <c r="I10" s="10"/>
    </row>
    <row r="11" spans="1:19">
      <c r="A11" s="11"/>
      <c r="B11" s="3" t="s">
        <v>13</v>
      </c>
      <c r="C11" s="8"/>
      <c r="D11" s="9"/>
      <c r="E11" s="9"/>
      <c r="F11" s="10"/>
      <c r="G11" s="10"/>
      <c r="H11" s="10"/>
      <c r="I11" s="10"/>
    </row>
    <row r="12" spans="1:19">
      <c r="A12" s="11"/>
      <c r="B12" s="3" t="s">
        <v>14</v>
      </c>
      <c r="C12" s="8"/>
      <c r="D12" s="9"/>
      <c r="E12" s="9"/>
      <c r="F12" s="10"/>
      <c r="G12" s="10"/>
      <c r="H12" s="10"/>
      <c r="I12" s="10"/>
    </row>
    <row r="13" spans="1:19">
      <c r="A13" s="11"/>
      <c r="B13" s="3" t="s">
        <v>15</v>
      </c>
      <c r="C13" s="8"/>
      <c r="D13" s="9"/>
      <c r="E13" s="9"/>
      <c r="F13" s="10"/>
      <c r="G13" s="10"/>
      <c r="H13" s="10"/>
      <c r="I13" s="10"/>
    </row>
    <row r="14" spans="1:19" ht="25.5">
      <c r="A14" s="11"/>
      <c r="B14" s="3" t="s">
        <v>16</v>
      </c>
      <c r="C14" s="8"/>
      <c r="D14" s="9"/>
      <c r="E14" s="9"/>
      <c r="F14" s="10"/>
      <c r="G14" s="10"/>
      <c r="H14" s="10"/>
      <c r="I14" s="10"/>
    </row>
    <row r="15" spans="1:19">
      <c r="A15" s="12">
        <v>1</v>
      </c>
      <c r="B15" s="13" t="s">
        <v>17</v>
      </c>
      <c r="C15" s="14"/>
      <c r="D15" s="15"/>
      <c r="E15" s="15"/>
      <c r="F15" s="16"/>
      <c r="G15" s="17"/>
      <c r="H15" s="16"/>
      <c r="I15" s="16"/>
    </row>
    <row r="16" spans="1:19" ht="25.5">
      <c r="A16" s="18"/>
      <c r="B16" s="19" t="s">
        <v>19</v>
      </c>
      <c r="C16" s="4"/>
      <c r="D16" s="5"/>
      <c r="E16" s="5"/>
      <c r="F16" s="6"/>
      <c r="G16" s="6"/>
      <c r="H16" s="6"/>
      <c r="I16" s="6"/>
    </row>
    <row r="17" spans="1:19" ht="51">
      <c r="A17" s="56">
        <v>1.1000000000000001</v>
      </c>
      <c r="B17" s="20" t="s">
        <v>53</v>
      </c>
      <c r="C17" s="56"/>
      <c r="D17" s="57"/>
      <c r="E17" s="57"/>
      <c r="F17" s="58"/>
      <c r="G17" s="58"/>
      <c r="H17" s="57"/>
      <c r="I17" s="57"/>
    </row>
    <row r="18" spans="1:19">
      <c r="A18" s="56" t="s">
        <v>22</v>
      </c>
      <c r="B18" s="20" t="s">
        <v>174</v>
      </c>
      <c r="C18" s="56" t="s">
        <v>20</v>
      </c>
      <c r="D18" s="5"/>
      <c r="E18" s="5">
        <v>1</v>
      </c>
      <c r="F18" s="58"/>
      <c r="G18" s="58"/>
      <c r="H18" s="103">
        <f t="shared" ref="H18" si="0">IF(D18="Rate only",0,D18*F18)</f>
        <v>0</v>
      </c>
      <c r="I18" s="103">
        <f t="shared" ref="I18" si="1">IF(E18="Rate only",0,E18*G18)</f>
        <v>0</v>
      </c>
    </row>
    <row r="19" spans="1:19">
      <c r="A19" s="56" t="s">
        <v>24</v>
      </c>
      <c r="B19" s="20" t="s">
        <v>287</v>
      </c>
      <c r="C19" s="4" t="s">
        <v>23</v>
      </c>
      <c r="D19" s="5"/>
      <c r="E19" s="5">
        <v>55</v>
      </c>
      <c r="F19" s="58"/>
      <c r="G19" s="58"/>
      <c r="H19" s="103">
        <f t="shared" ref="H19:I20" si="2">IF(D19="Rate only",0,D19*F19)</f>
        <v>0</v>
      </c>
      <c r="I19" s="103">
        <f t="shared" si="2"/>
        <v>0</v>
      </c>
    </row>
    <row r="20" spans="1:19" ht="25.5">
      <c r="A20" s="56" t="s">
        <v>25</v>
      </c>
      <c r="B20" s="20" t="s">
        <v>286</v>
      </c>
      <c r="C20" s="4" t="s">
        <v>23</v>
      </c>
      <c r="D20" s="5"/>
      <c r="E20" s="5">
        <v>30</v>
      </c>
      <c r="F20" s="58"/>
      <c r="G20" s="58"/>
      <c r="H20" s="103">
        <f t="shared" si="2"/>
        <v>0</v>
      </c>
      <c r="I20" s="103">
        <f t="shared" si="2"/>
        <v>0</v>
      </c>
    </row>
    <row r="21" spans="1:19">
      <c r="A21" s="56" t="s">
        <v>283</v>
      </c>
      <c r="B21" s="20" t="s">
        <v>278</v>
      </c>
      <c r="C21" s="4" t="s">
        <v>23</v>
      </c>
      <c r="D21" s="5"/>
      <c r="E21" s="5">
        <v>5</v>
      </c>
      <c r="F21" s="58"/>
      <c r="G21" s="58"/>
      <c r="H21" s="103">
        <f t="shared" ref="H21" si="3">IF(D21="Rate only",0,D21*F21)</f>
        <v>0</v>
      </c>
      <c r="I21" s="103">
        <f t="shared" ref="I21" si="4">IF(E21="Rate only",0,E21*G21)</f>
        <v>0</v>
      </c>
    </row>
    <row r="22" spans="1:19">
      <c r="A22" s="56"/>
      <c r="B22" s="57"/>
      <c r="C22" s="56"/>
      <c r="D22" s="57"/>
      <c r="E22" s="57"/>
      <c r="F22" s="58"/>
      <c r="G22" s="58"/>
      <c r="H22" s="57"/>
      <c r="I22" s="57"/>
    </row>
    <row r="23" spans="1:19" s="21" customFormat="1">
      <c r="A23" s="12">
        <v>2</v>
      </c>
      <c r="B23" s="13" t="s">
        <v>21</v>
      </c>
      <c r="C23" s="14"/>
      <c r="D23" s="15"/>
      <c r="E23" s="15"/>
      <c r="F23" s="38"/>
      <c r="G23" s="51"/>
      <c r="H23" s="16"/>
      <c r="I23" s="16"/>
      <c r="J23" s="55"/>
    </row>
    <row r="24" spans="1:19" s="22" customFormat="1">
      <c r="A24" s="23"/>
      <c r="B24" s="3"/>
      <c r="C24" s="24"/>
      <c r="D24" s="25"/>
      <c r="E24" s="25"/>
      <c r="F24" s="39"/>
      <c r="G24" s="39"/>
      <c r="H24" s="6"/>
      <c r="I24" s="6"/>
      <c r="J24" s="55"/>
    </row>
    <row r="25" spans="1:19" s="22" customFormat="1" ht="51">
      <c r="A25" s="23">
        <v>2.1</v>
      </c>
      <c r="B25" s="3" t="s">
        <v>295</v>
      </c>
      <c r="C25" s="24"/>
      <c r="D25" s="25"/>
      <c r="E25" s="25"/>
      <c r="F25" s="39"/>
      <c r="G25" s="39"/>
      <c r="H25" s="6"/>
      <c r="I25" s="6"/>
      <c r="J25" s="55"/>
    </row>
    <row r="26" spans="1:19" s="22" customFormat="1" ht="331.5">
      <c r="A26" s="187" t="s">
        <v>22</v>
      </c>
      <c r="B26" s="26" t="s">
        <v>288</v>
      </c>
      <c r="C26" s="4" t="s">
        <v>23</v>
      </c>
      <c r="D26" s="5">
        <v>67</v>
      </c>
      <c r="E26" s="5">
        <v>67</v>
      </c>
      <c r="F26" s="139"/>
      <c r="G26" s="139"/>
      <c r="H26" s="103">
        <f t="shared" ref="H26:I28" si="5">IF(D26="Rate only",0,D26*F26)</f>
        <v>0</v>
      </c>
      <c r="I26" s="103">
        <f t="shared" si="5"/>
        <v>0</v>
      </c>
      <c r="J26" s="55"/>
      <c r="K26" s="56">
        <v>1</v>
      </c>
      <c r="L26" s="119" t="s">
        <v>149</v>
      </c>
      <c r="M26" s="56" t="s">
        <v>150</v>
      </c>
      <c r="N26" s="34">
        <v>65</v>
      </c>
      <c r="O26" s="34">
        <v>65</v>
      </c>
      <c r="P26" s="120">
        <v>4450</v>
      </c>
      <c r="Q26" s="120">
        <v>450</v>
      </c>
      <c r="R26" s="121">
        <f>N26*P26</f>
        <v>289250</v>
      </c>
      <c r="S26" s="121">
        <f>O26*Q26</f>
        <v>29250</v>
      </c>
    </row>
    <row r="27" spans="1:19" s="22" customFormat="1" ht="38.25">
      <c r="A27" s="187" t="s">
        <v>24</v>
      </c>
      <c r="B27" s="26" t="s">
        <v>289</v>
      </c>
      <c r="C27" s="4" t="s">
        <v>23</v>
      </c>
      <c r="D27" s="5">
        <v>67</v>
      </c>
      <c r="E27" s="5">
        <v>67</v>
      </c>
      <c r="F27" s="139"/>
      <c r="G27" s="139"/>
      <c r="H27" s="103">
        <f t="shared" si="5"/>
        <v>0</v>
      </c>
      <c r="I27" s="103">
        <f t="shared" si="5"/>
        <v>0</v>
      </c>
      <c r="J27" s="55"/>
    </row>
    <row r="28" spans="1:19" s="22" customFormat="1" ht="63.75">
      <c r="A28" s="188" t="s">
        <v>25</v>
      </c>
      <c r="B28" s="35" t="s">
        <v>167</v>
      </c>
      <c r="C28" s="33" t="s">
        <v>23</v>
      </c>
      <c r="D28" s="34">
        <v>17</v>
      </c>
      <c r="E28" s="34">
        <v>17</v>
      </c>
      <c r="F28" s="58"/>
      <c r="G28" s="58"/>
      <c r="H28" s="103">
        <f t="shared" si="5"/>
        <v>0</v>
      </c>
      <c r="I28" s="103">
        <f t="shared" si="5"/>
        <v>0</v>
      </c>
      <c r="J28" s="55"/>
    </row>
    <row r="29" spans="1:19" s="22" customFormat="1">
      <c r="A29" s="50"/>
      <c r="B29" s="35"/>
      <c r="C29" s="33"/>
      <c r="D29" s="34"/>
      <c r="E29" s="34"/>
      <c r="F29" s="58"/>
      <c r="G29" s="58"/>
      <c r="H29" s="103"/>
      <c r="I29" s="103"/>
      <c r="J29" s="55"/>
    </row>
    <row r="30" spans="1:19" s="22" customFormat="1">
      <c r="A30" s="186">
        <v>2.2000000000000002</v>
      </c>
      <c r="B30" s="3" t="s">
        <v>279</v>
      </c>
      <c r="C30" s="24"/>
      <c r="D30" s="25"/>
      <c r="E30" s="25"/>
      <c r="F30" s="39"/>
      <c r="G30" s="39"/>
      <c r="H30" s="6"/>
      <c r="I30" s="6"/>
      <c r="J30" s="55"/>
    </row>
    <row r="31" spans="1:19" s="179" customFormat="1" ht="102">
      <c r="A31" s="174" t="s">
        <v>22</v>
      </c>
      <c r="B31" s="175" t="s">
        <v>280</v>
      </c>
      <c r="C31" s="176"/>
      <c r="D31" s="177"/>
      <c r="E31" s="177"/>
      <c r="F31" s="178"/>
      <c r="G31" s="178"/>
      <c r="H31" s="178"/>
      <c r="I31" s="178"/>
    </row>
    <row r="32" spans="1:19" s="179" customFormat="1">
      <c r="A32" s="180"/>
      <c r="B32" s="175" t="s">
        <v>281</v>
      </c>
      <c r="C32" s="176" t="s">
        <v>23</v>
      </c>
      <c r="D32" s="181">
        <v>2</v>
      </c>
      <c r="E32" s="181">
        <v>2</v>
      </c>
      <c r="F32" s="182"/>
      <c r="G32" s="182"/>
      <c r="H32" s="103">
        <f t="shared" ref="H32:H34" si="6">IF(D32="Rate only",0,D32*F32)</f>
        <v>0</v>
      </c>
      <c r="I32" s="103">
        <f t="shared" ref="I32:I34" si="7">IF(E32="Rate only",0,E32*G32)</f>
        <v>0</v>
      </c>
    </row>
    <row r="33" spans="1:19" s="179" customFormat="1">
      <c r="A33" s="174" t="s">
        <v>24</v>
      </c>
      <c r="B33" s="175" t="s">
        <v>282</v>
      </c>
      <c r="C33" s="176" t="s">
        <v>23</v>
      </c>
      <c r="D33" s="181">
        <v>2</v>
      </c>
      <c r="E33" s="181">
        <v>2</v>
      </c>
      <c r="F33" s="178"/>
      <c r="G33" s="178"/>
      <c r="H33" s="103">
        <f t="shared" si="6"/>
        <v>0</v>
      </c>
      <c r="I33" s="103">
        <f t="shared" si="7"/>
        <v>0</v>
      </c>
    </row>
    <row r="34" spans="1:19" s="179" customFormat="1" ht="25.5">
      <c r="A34" s="174" t="s">
        <v>25</v>
      </c>
      <c r="B34" s="189" t="s">
        <v>379</v>
      </c>
      <c r="C34" s="176" t="s">
        <v>23</v>
      </c>
      <c r="D34" s="181">
        <v>2</v>
      </c>
      <c r="E34" s="181">
        <v>2</v>
      </c>
      <c r="F34" s="182"/>
      <c r="G34" s="182"/>
      <c r="H34" s="103">
        <f t="shared" si="6"/>
        <v>0</v>
      </c>
      <c r="I34" s="103">
        <f t="shared" si="7"/>
        <v>0</v>
      </c>
    </row>
    <row r="35" spans="1:19" s="22" customFormat="1">
      <c r="A35" s="42"/>
      <c r="B35" s="26"/>
      <c r="C35" s="4"/>
      <c r="D35" s="5"/>
      <c r="E35" s="5"/>
      <c r="F35" s="52"/>
      <c r="G35" s="52"/>
      <c r="H35" s="6"/>
      <c r="I35" s="6"/>
      <c r="J35" s="55"/>
    </row>
    <row r="36" spans="1:19" s="21" customFormat="1" collapsed="1">
      <c r="A36" s="12">
        <v>3</v>
      </c>
      <c r="B36" s="13" t="s">
        <v>26</v>
      </c>
      <c r="C36" s="14"/>
      <c r="D36" s="15"/>
      <c r="E36" s="15"/>
      <c r="F36" s="38"/>
      <c r="G36" s="51"/>
      <c r="H36" s="16"/>
      <c r="I36" s="16"/>
      <c r="J36" s="55"/>
      <c r="L36" s="22"/>
      <c r="M36" s="22"/>
    </row>
    <row r="37" spans="1:19" s="22" customFormat="1" ht="31.9" customHeight="1">
      <c r="A37" s="23"/>
      <c r="B37" s="26" t="s">
        <v>27</v>
      </c>
      <c r="C37" s="27"/>
      <c r="D37" s="5"/>
      <c r="E37" s="5"/>
      <c r="F37" s="39"/>
      <c r="G37" s="39"/>
      <c r="H37" s="6"/>
      <c r="I37" s="6"/>
      <c r="J37" s="55"/>
    </row>
    <row r="38" spans="1:19" s="22" customFormat="1" ht="63.75">
      <c r="A38" s="23"/>
      <c r="B38" s="26" t="s">
        <v>28</v>
      </c>
      <c r="C38" s="4"/>
      <c r="D38" s="5"/>
      <c r="E38" s="5"/>
      <c r="F38" s="39"/>
      <c r="G38" s="39"/>
      <c r="H38" s="6"/>
      <c r="I38" s="6"/>
      <c r="J38" s="55"/>
    </row>
    <row r="39" spans="1:19" s="22" customFormat="1" ht="25.5">
      <c r="A39" s="28">
        <v>3.1</v>
      </c>
      <c r="B39" s="26" t="s">
        <v>241</v>
      </c>
      <c r="C39" s="27" t="s">
        <v>23</v>
      </c>
      <c r="D39" s="5">
        <v>20</v>
      </c>
      <c r="E39" s="5">
        <v>20</v>
      </c>
      <c r="F39" s="139"/>
      <c r="G39" s="139"/>
      <c r="H39" s="103">
        <f t="shared" ref="H39:H41" si="8">IF(D39="Rate only",0,D39*F39)</f>
        <v>0</v>
      </c>
      <c r="I39" s="103">
        <f t="shared" ref="I39" si="9">IF(E39="Rate only",0,E39*G39)</f>
        <v>0</v>
      </c>
      <c r="J39" s="55"/>
    </row>
    <row r="40" spans="1:19" s="185" customFormat="1" ht="25.5">
      <c r="A40" s="174">
        <f>A39+0.1</f>
        <v>3.2</v>
      </c>
      <c r="B40" s="175" t="s">
        <v>290</v>
      </c>
      <c r="C40" s="183" t="s">
        <v>23</v>
      </c>
      <c r="D40" s="177">
        <v>15</v>
      </c>
      <c r="E40" s="177">
        <v>15</v>
      </c>
      <c r="F40" s="184"/>
      <c r="G40" s="184"/>
      <c r="H40" s="103">
        <f t="shared" si="8"/>
        <v>0</v>
      </c>
      <c r="I40" s="178">
        <f t="shared" ref="I40" si="10">E40*G40</f>
        <v>0</v>
      </c>
    </row>
    <row r="41" spans="1:19" s="22" customFormat="1">
      <c r="A41" s="28">
        <v>3.3</v>
      </c>
      <c r="B41" s="26" t="s">
        <v>57</v>
      </c>
      <c r="C41" s="27" t="s">
        <v>23</v>
      </c>
      <c r="D41" s="5">
        <v>15</v>
      </c>
      <c r="E41" s="5">
        <v>15</v>
      </c>
      <c r="F41" s="139"/>
      <c r="G41" s="139"/>
      <c r="H41" s="103">
        <f t="shared" si="8"/>
        <v>0</v>
      </c>
      <c r="I41" s="103">
        <f t="shared" ref="I41" si="11">IF(E41="Rate only",0,E41*G41)</f>
        <v>0</v>
      </c>
      <c r="J41" s="55"/>
    </row>
    <row r="42" spans="1:19" s="22" customFormat="1">
      <c r="A42" s="30"/>
      <c r="B42" s="26"/>
      <c r="C42" s="4"/>
      <c r="D42" s="29"/>
      <c r="E42" s="29"/>
      <c r="F42" s="53"/>
      <c r="G42" s="53"/>
      <c r="H42" s="6"/>
      <c r="I42" s="6"/>
      <c r="J42" s="55"/>
    </row>
    <row r="43" spans="1:19" s="21" customFormat="1">
      <c r="A43" s="12">
        <v>4</v>
      </c>
      <c r="B43" s="13" t="s">
        <v>29</v>
      </c>
      <c r="C43" s="14"/>
      <c r="D43" s="15"/>
      <c r="E43" s="15"/>
      <c r="F43" s="38"/>
      <c r="G43" s="51"/>
      <c r="H43" s="16"/>
      <c r="I43" s="16"/>
      <c r="J43" s="55"/>
      <c r="L43" s="22"/>
      <c r="M43" s="22"/>
    </row>
    <row r="44" spans="1:19" s="22" customFormat="1" ht="89.25">
      <c r="A44" s="28">
        <v>4.0999999999999996</v>
      </c>
      <c r="B44" s="26" t="s">
        <v>381</v>
      </c>
      <c r="C44" s="4" t="s">
        <v>23</v>
      </c>
      <c r="D44" s="5">
        <v>32</v>
      </c>
      <c r="E44" s="5">
        <v>32</v>
      </c>
      <c r="F44" s="58"/>
      <c r="G44" s="58"/>
      <c r="H44" s="103">
        <f>IF(D44="Rate only",0,D44*F44)</f>
        <v>0</v>
      </c>
      <c r="I44" s="103">
        <f>IF(E44="Rate only",0,E44*G44)</f>
        <v>0</v>
      </c>
      <c r="J44" s="55"/>
      <c r="K44" s="56">
        <v>3</v>
      </c>
      <c r="L44" s="20" t="s">
        <v>151</v>
      </c>
      <c r="M44" s="56" t="s">
        <v>150</v>
      </c>
      <c r="N44" s="34">
        <v>35</v>
      </c>
      <c r="O44" s="34">
        <v>35</v>
      </c>
      <c r="P44" s="120">
        <v>7600</v>
      </c>
      <c r="Q44" s="120">
        <v>580</v>
      </c>
      <c r="R44" s="121">
        <f>N44*P44</f>
        <v>266000</v>
      </c>
      <c r="S44" s="121">
        <f>O44*Q44</f>
        <v>20300</v>
      </c>
    </row>
    <row r="45" spans="1:19" s="59" customFormat="1" ht="51">
      <c r="A45" s="30">
        <v>4.2</v>
      </c>
      <c r="B45" s="26" t="s">
        <v>168</v>
      </c>
      <c r="C45" s="4" t="s">
        <v>23</v>
      </c>
      <c r="D45" s="31">
        <v>40</v>
      </c>
      <c r="E45" s="5">
        <v>40</v>
      </c>
      <c r="F45" s="58"/>
      <c r="G45" s="58"/>
      <c r="H45" s="103">
        <f t="shared" ref="H45:I47" si="12">IF(D45="Rate only",0,D45*F45)</f>
        <v>0</v>
      </c>
      <c r="I45" s="103">
        <f t="shared" si="12"/>
        <v>0</v>
      </c>
      <c r="J45" s="55"/>
      <c r="K45" s="56">
        <v>8</v>
      </c>
      <c r="L45" s="125" t="s">
        <v>155</v>
      </c>
      <c r="M45" s="56" t="s">
        <v>150</v>
      </c>
      <c r="N45" s="34">
        <v>25</v>
      </c>
      <c r="O45" s="34">
        <f>N45</f>
        <v>25</v>
      </c>
      <c r="P45" s="120">
        <v>650</v>
      </c>
      <c r="Q45" s="120">
        <v>150</v>
      </c>
      <c r="R45" s="121">
        <f t="shared" ref="R45:S45" si="13">N45*P45</f>
        <v>16250</v>
      </c>
      <c r="S45" s="121">
        <f t="shared" si="13"/>
        <v>3750</v>
      </c>
    </row>
    <row r="46" spans="1:19" s="22" customFormat="1" ht="38.25">
      <c r="A46" s="28">
        <v>4.3</v>
      </c>
      <c r="B46" s="26" t="s">
        <v>51</v>
      </c>
      <c r="C46" s="27" t="s">
        <v>18</v>
      </c>
      <c r="D46" s="31">
        <v>4</v>
      </c>
      <c r="E46" s="31">
        <v>4</v>
      </c>
      <c r="F46" s="58"/>
      <c r="G46" s="58"/>
      <c r="H46" s="103">
        <f t="shared" si="12"/>
        <v>0</v>
      </c>
      <c r="I46" s="103">
        <f t="shared" si="12"/>
        <v>0</v>
      </c>
      <c r="J46" s="55"/>
    </row>
    <row r="47" spans="1:19">
      <c r="A47" s="30">
        <v>4.4000000000000004</v>
      </c>
      <c r="B47" s="122" t="s">
        <v>152</v>
      </c>
      <c r="C47" s="27" t="s">
        <v>44</v>
      </c>
      <c r="D47" s="31">
        <v>1</v>
      </c>
      <c r="E47" s="31">
        <v>1</v>
      </c>
      <c r="F47" s="58"/>
      <c r="G47" s="58"/>
      <c r="H47" s="103">
        <f t="shared" si="12"/>
        <v>0</v>
      </c>
      <c r="I47" s="103">
        <f t="shared" si="12"/>
        <v>0</v>
      </c>
      <c r="K47" s="56">
        <v>4</v>
      </c>
      <c r="L47" s="122" t="s">
        <v>152</v>
      </c>
      <c r="M47" s="43" t="s">
        <v>44</v>
      </c>
      <c r="N47" s="123">
        <v>1</v>
      </c>
      <c r="O47" s="123">
        <v>1</v>
      </c>
      <c r="P47" s="124">
        <v>4500</v>
      </c>
      <c r="Q47" s="124"/>
      <c r="R47" s="121">
        <f>N47*P47</f>
        <v>4500</v>
      </c>
      <c r="S47" s="121">
        <f>O47*Q47</f>
        <v>0</v>
      </c>
    </row>
    <row r="48" spans="1:19">
      <c r="A48" s="56"/>
      <c r="B48" s="57"/>
      <c r="C48" s="56"/>
      <c r="D48" s="57"/>
      <c r="E48" s="57"/>
      <c r="F48" s="58"/>
      <c r="G48" s="58"/>
      <c r="H48" s="57"/>
      <c r="I48" s="57"/>
      <c r="K48" s="126">
        <v>9</v>
      </c>
      <c r="L48" s="127" t="s">
        <v>156</v>
      </c>
      <c r="M48" s="126" t="s">
        <v>44</v>
      </c>
      <c r="N48" s="128">
        <v>5</v>
      </c>
      <c r="O48" s="34">
        <f>N48</f>
        <v>5</v>
      </c>
      <c r="P48" s="129">
        <v>7250</v>
      </c>
      <c r="Q48" s="129">
        <v>180</v>
      </c>
      <c r="R48" s="130">
        <f>N48*P48</f>
        <v>36250</v>
      </c>
      <c r="S48" s="121">
        <f>O48*Q48</f>
        <v>900</v>
      </c>
    </row>
    <row r="49" spans="1:19" s="21" customFormat="1">
      <c r="A49" s="12">
        <v>5</v>
      </c>
      <c r="B49" s="13" t="s">
        <v>39</v>
      </c>
      <c r="C49" s="14"/>
      <c r="D49" s="15"/>
      <c r="E49" s="15"/>
      <c r="F49" s="38"/>
      <c r="G49" s="51"/>
      <c r="H49" s="16"/>
      <c r="I49" s="16"/>
      <c r="J49" s="55"/>
    </row>
    <row r="50" spans="1:19" s="22" customFormat="1" ht="51">
      <c r="A50" s="23"/>
      <c r="B50" s="26" t="s">
        <v>40</v>
      </c>
      <c r="C50" s="4"/>
      <c r="D50" s="5"/>
      <c r="E50" s="5"/>
      <c r="F50" s="39"/>
      <c r="G50" s="39"/>
      <c r="H50" s="6"/>
      <c r="I50" s="6"/>
      <c r="J50" s="55"/>
      <c r="K50" s="56">
        <v>10</v>
      </c>
      <c r="L50" s="131" t="s">
        <v>157</v>
      </c>
      <c r="M50" s="56" t="s">
        <v>44</v>
      </c>
      <c r="N50" s="34">
        <v>2</v>
      </c>
      <c r="O50" s="34">
        <f>N50</f>
        <v>2</v>
      </c>
      <c r="P50" s="120">
        <v>5300</v>
      </c>
      <c r="Q50" s="120">
        <v>220</v>
      </c>
      <c r="R50" s="121">
        <f>N50*P50</f>
        <v>10600</v>
      </c>
      <c r="S50" s="121">
        <f>O50*Q50</f>
        <v>440</v>
      </c>
    </row>
    <row r="51" spans="1:19" s="22" customFormat="1">
      <c r="A51" s="28">
        <v>5.0999999999999996</v>
      </c>
      <c r="B51" s="26" t="s">
        <v>54</v>
      </c>
      <c r="C51" s="4" t="s">
        <v>41</v>
      </c>
      <c r="D51" s="5">
        <v>50</v>
      </c>
      <c r="E51" s="5">
        <v>50</v>
      </c>
      <c r="F51" s="58"/>
      <c r="G51" s="58"/>
      <c r="H51" s="103">
        <f t="shared" ref="H51" si="14">IF(D51="Rate only",0,D51*F51)</f>
        <v>0</v>
      </c>
      <c r="I51" s="103">
        <f t="shared" ref="I51" si="15">IF(E51="Rate only",0,E51*G51)</f>
        <v>0</v>
      </c>
      <c r="J51" s="55"/>
    </row>
    <row r="52" spans="1:19" s="22" customFormat="1">
      <c r="A52" s="23"/>
      <c r="B52" s="26"/>
      <c r="C52" s="4"/>
      <c r="D52" s="5"/>
      <c r="E52" s="5"/>
      <c r="F52" s="39"/>
      <c r="G52" s="39"/>
      <c r="H52" s="6"/>
      <c r="I52" s="6"/>
      <c r="J52" s="55"/>
    </row>
    <row r="53" spans="1:19" s="21" customFormat="1">
      <c r="A53" s="37">
        <v>6</v>
      </c>
      <c r="B53" s="13" t="s">
        <v>33</v>
      </c>
      <c r="C53" s="14"/>
      <c r="D53" s="15"/>
      <c r="E53" s="15"/>
      <c r="F53" s="38"/>
      <c r="G53" s="38"/>
      <c r="H53" s="40"/>
      <c r="I53" s="40"/>
      <c r="J53" s="55"/>
    </row>
    <row r="54" spans="1:19" s="22" customFormat="1" ht="51">
      <c r="A54" s="23">
        <v>6.1</v>
      </c>
      <c r="B54" s="41" t="s">
        <v>173</v>
      </c>
      <c r="C54" s="27" t="s">
        <v>34</v>
      </c>
      <c r="D54" s="31">
        <v>125</v>
      </c>
      <c r="E54" s="31">
        <v>125</v>
      </c>
      <c r="F54" s="58"/>
      <c r="G54" s="58"/>
      <c r="H54" s="103">
        <f t="shared" ref="H54" si="16">IF(D54="Rate only",0,D54*F54)</f>
        <v>0</v>
      </c>
      <c r="I54" s="103">
        <f t="shared" ref="I54" si="17">IF(E54="Rate only",0,E54*G54)</f>
        <v>0</v>
      </c>
      <c r="J54" s="55"/>
      <c r="K54" s="56">
        <v>13</v>
      </c>
      <c r="L54" s="131" t="s">
        <v>159</v>
      </c>
      <c r="M54" s="56" t="s">
        <v>44</v>
      </c>
      <c r="N54" s="34">
        <v>1</v>
      </c>
      <c r="O54" s="34">
        <f>N54</f>
        <v>1</v>
      </c>
      <c r="P54" s="120">
        <v>6800</v>
      </c>
      <c r="Q54" s="120">
        <v>800</v>
      </c>
      <c r="R54" s="121">
        <f>N54*P54</f>
        <v>6800</v>
      </c>
      <c r="S54" s="121">
        <f>O54*Q54</f>
        <v>800</v>
      </c>
    </row>
    <row r="55" spans="1:19" s="22" customFormat="1" ht="51">
      <c r="A55" s="23">
        <v>6.2</v>
      </c>
      <c r="B55" s="41" t="s">
        <v>172</v>
      </c>
      <c r="C55" s="27" t="s">
        <v>34</v>
      </c>
      <c r="D55" s="31">
        <v>110</v>
      </c>
      <c r="E55" s="31">
        <v>110</v>
      </c>
      <c r="F55" s="58"/>
      <c r="G55" s="58"/>
      <c r="H55" s="103">
        <f t="shared" ref="H55" si="18">IF(D55="Rate only",0,D55*F55)</f>
        <v>0</v>
      </c>
      <c r="I55" s="103">
        <f t="shared" ref="I55" si="19">IF(E55="Rate only",0,E55*G55)</f>
        <v>0</v>
      </c>
      <c r="J55" s="55"/>
      <c r="K55" s="55"/>
      <c r="L55" s="55"/>
      <c r="M55" s="55"/>
      <c r="N55" s="55"/>
      <c r="O55" s="55"/>
      <c r="P55" s="55"/>
      <c r="Q55" s="55"/>
      <c r="R55" s="55"/>
      <c r="S55" s="55"/>
    </row>
    <row r="56" spans="1:19">
      <c r="A56" s="56"/>
      <c r="B56" s="57"/>
      <c r="C56" s="56"/>
      <c r="D56" s="57"/>
      <c r="E56" s="57"/>
      <c r="F56" s="58"/>
      <c r="G56" s="58"/>
      <c r="H56" s="57"/>
      <c r="I56" s="57"/>
    </row>
    <row r="57" spans="1:19" s="21" customFormat="1">
      <c r="A57" s="12">
        <v>7</v>
      </c>
      <c r="B57" s="13" t="s">
        <v>35</v>
      </c>
      <c r="C57" s="14"/>
      <c r="D57" s="15"/>
      <c r="E57" s="15"/>
      <c r="F57" s="38"/>
      <c r="G57" s="51"/>
      <c r="H57" s="16"/>
      <c r="I57" s="16"/>
      <c r="J57" s="55"/>
      <c r="L57" s="22"/>
      <c r="M57" s="22"/>
    </row>
    <row r="58" spans="1:19" s="22" customFormat="1" ht="63.75">
      <c r="A58" s="30">
        <v>7.1</v>
      </c>
      <c r="B58" s="41" t="s">
        <v>169</v>
      </c>
      <c r="C58" s="27" t="s">
        <v>34</v>
      </c>
      <c r="D58" s="31">
        <v>500</v>
      </c>
      <c r="E58" s="31">
        <v>500</v>
      </c>
      <c r="F58" s="58"/>
      <c r="G58" s="58"/>
      <c r="H58" s="103">
        <f t="shared" ref="H58" si="20">IF(D58="Rate only",0,D58*F58)</f>
        <v>0</v>
      </c>
      <c r="I58" s="103">
        <f t="shared" ref="I58" si="21">IF(E58="Rate only",0,E58*G58)</f>
        <v>0</v>
      </c>
      <c r="J58" s="55"/>
    </row>
    <row r="59" spans="1:19">
      <c r="A59" s="56"/>
      <c r="B59" s="57"/>
      <c r="C59" s="56"/>
      <c r="D59" s="57"/>
      <c r="E59" s="57"/>
      <c r="F59" s="58"/>
      <c r="G59" s="58"/>
      <c r="H59" s="57"/>
      <c r="I59" s="57"/>
    </row>
    <row r="60" spans="1:19" s="21" customFormat="1">
      <c r="A60" s="12">
        <v>8</v>
      </c>
      <c r="B60" s="13" t="s">
        <v>284</v>
      </c>
      <c r="C60" s="14"/>
      <c r="D60" s="15"/>
      <c r="E60" s="15"/>
      <c r="F60" s="38"/>
      <c r="G60" s="51"/>
      <c r="H60" s="16"/>
      <c r="I60" s="16"/>
      <c r="J60" s="55"/>
      <c r="L60" s="22"/>
      <c r="M60" s="22"/>
    </row>
    <row r="61" spans="1:19" s="22" customFormat="1" ht="51">
      <c r="A61" s="30">
        <v>8.1</v>
      </c>
      <c r="B61" s="41" t="s">
        <v>285</v>
      </c>
      <c r="C61" s="27" t="s">
        <v>34</v>
      </c>
      <c r="D61" s="31">
        <v>200</v>
      </c>
      <c r="E61" s="31">
        <v>200</v>
      </c>
      <c r="F61" s="58"/>
      <c r="G61" s="58"/>
      <c r="H61" s="103">
        <f t="shared" ref="H61" si="22">IF(D61="Rate only",0,D61*F61)</f>
        <v>0</v>
      </c>
      <c r="I61" s="103">
        <f t="shared" ref="I61" si="23">IF(E61="Rate only",0,E61*G61)</f>
        <v>0</v>
      </c>
      <c r="J61" s="55"/>
    </row>
    <row r="62" spans="1:19">
      <c r="A62" s="56"/>
      <c r="B62" s="57"/>
      <c r="C62" s="56"/>
      <c r="D62" s="57"/>
      <c r="E62" s="57"/>
      <c r="F62" s="58"/>
      <c r="G62" s="58"/>
      <c r="H62" s="57"/>
      <c r="I62" s="57"/>
    </row>
    <row r="63" spans="1:19" s="21" customFormat="1">
      <c r="A63" s="12">
        <v>9</v>
      </c>
      <c r="B63" s="13" t="s">
        <v>46</v>
      </c>
      <c r="C63" s="14"/>
      <c r="D63" s="15"/>
      <c r="E63" s="15"/>
      <c r="F63" s="38"/>
      <c r="G63" s="38"/>
      <c r="H63" s="16"/>
      <c r="I63" s="16"/>
      <c r="J63" s="55"/>
    </row>
    <row r="64" spans="1:19" s="21" customFormat="1" ht="140.25">
      <c r="A64" s="30">
        <v>9.1</v>
      </c>
      <c r="B64" s="44" t="s">
        <v>55</v>
      </c>
      <c r="C64" s="4" t="s">
        <v>23</v>
      </c>
      <c r="D64" s="5">
        <v>13</v>
      </c>
      <c r="E64" s="5">
        <v>13</v>
      </c>
      <c r="F64" s="58"/>
      <c r="G64" s="58"/>
      <c r="H64" s="103">
        <f t="shared" ref="H64:H66" si="24">IF(D64="Rate only",0,D64*F64)</f>
        <v>0</v>
      </c>
      <c r="I64" s="103">
        <f t="shared" ref="I64:I66" si="25">IF(E64="Rate only",0,E64*G64)</f>
        <v>0</v>
      </c>
      <c r="J64" s="55"/>
      <c r="K64" s="56">
        <v>6</v>
      </c>
      <c r="L64" s="122" t="s">
        <v>154</v>
      </c>
      <c r="M64" s="43" t="s">
        <v>150</v>
      </c>
      <c r="N64" s="123">
        <v>33</v>
      </c>
      <c r="O64" s="123">
        <v>33</v>
      </c>
      <c r="P64" s="124">
        <v>1950</v>
      </c>
      <c r="Q64" s="124">
        <v>280</v>
      </c>
      <c r="R64" s="121">
        <f>N64*P64</f>
        <v>64350</v>
      </c>
      <c r="S64" s="121">
        <f>O64*Q64</f>
        <v>9240</v>
      </c>
    </row>
    <row r="65" spans="1:19" s="22" customFormat="1" ht="76.5">
      <c r="A65" s="30">
        <f>A64+0.1</f>
        <v>9.1999999999999993</v>
      </c>
      <c r="B65" s="26" t="s">
        <v>47</v>
      </c>
      <c r="C65" s="4" t="s">
        <v>48</v>
      </c>
      <c r="D65" s="5">
        <v>5</v>
      </c>
      <c r="E65" s="5">
        <v>5</v>
      </c>
      <c r="F65" s="58"/>
      <c r="G65" s="58"/>
      <c r="H65" s="103">
        <f t="shared" si="24"/>
        <v>0</v>
      </c>
      <c r="I65" s="103">
        <f t="shared" si="25"/>
        <v>0</v>
      </c>
      <c r="J65" s="55"/>
    </row>
    <row r="66" spans="1:19" s="59" customFormat="1">
      <c r="A66" s="30">
        <f>A65+0.1</f>
        <v>9.2999999999999989</v>
      </c>
      <c r="B66" s="26" t="s">
        <v>30</v>
      </c>
      <c r="C66" s="4" t="s">
        <v>23</v>
      </c>
      <c r="D66" s="31">
        <v>50</v>
      </c>
      <c r="E66" s="31">
        <v>50</v>
      </c>
      <c r="F66" s="58"/>
      <c r="G66" s="58"/>
      <c r="H66" s="103">
        <f t="shared" si="24"/>
        <v>0</v>
      </c>
      <c r="I66" s="103">
        <f t="shared" si="25"/>
        <v>0</v>
      </c>
      <c r="J66" s="55"/>
      <c r="L66" s="22"/>
      <c r="M66" s="22"/>
    </row>
    <row r="67" spans="1:19">
      <c r="A67" s="56"/>
      <c r="B67" s="57"/>
      <c r="C67" s="56"/>
      <c r="D67" s="57"/>
      <c r="E67" s="57"/>
      <c r="F67" s="58"/>
      <c r="G67" s="58"/>
      <c r="H67" s="57"/>
      <c r="I67" s="57"/>
    </row>
    <row r="68" spans="1:19" s="21" customFormat="1">
      <c r="A68" s="12">
        <v>10</v>
      </c>
      <c r="B68" s="13" t="s">
        <v>42</v>
      </c>
      <c r="C68" s="14"/>
      <c r="D68" s="15"/>
      <c r="E68" s="15"/>
      <c r="F68" s="38"/>
      <c r="G68" s="51"/>
      <c r="H68" s="16"/>
      <c r="I68" s="16"/>
      <c r="J68" s="55"/>
      <c r="L68" s="22"/>
      <c r="M68" s="22"/>
    </row>
    <row r="69" spans="1:19" s="22" customFormat="1" ht="89.25">
      <c r="A69" s="43">
        <f>A68+0.1</f>
        <v>10.1</v>
      </c>
      <c r="B69" s="26" t="s">
        <v>43</v>
      </c>
      <c r="C69" s="4"/>
      <c r="D69" s="5"/>
      <c r="E69" s="5"/>
      <c r="F69" s="39"/>
      <c r="G69" s="39"/>
      <c r="H69" s="6"/>
      <c r="I69" s="6"/>
      <c r="J69" s="55"/>
      <c r="K69" s="56">
        <v>5</v>
      </c>
      <c r="L69" s="122" t="s">
        <v>153</v>
      </c>
      <c r="M69" s="56" t="s">
        <v>44</v>
      </c>
      <c r="N69" s="34">
        <v>1</v>
      </c>
      <c r="O69" s="34">
        <v>1</v>
      </c>
      <c r="P69" s="120">
        <v>43000</v>
      </c>
      <c r="Q69" s="120">
        <v>4500</v>
      </c>
      <c r="R69" s="121">
        <f>N69*P69</f>
        <v>43000</v>
      </c>
      <c r="S69" s="121">
        <f>O69*Q69</f>
        <v>4500</v>
      </c>
    </row>
    <row r="70" spans="1:19" s="22" customFormat="1">
      <c r="A70" s="23" t="s">
        <v>22</v>
      </c>
      <c r="B70" s="26" t="s">
        <v>170</v>
      </c>
      <c r="C70" s="4" t="s">
        <v>44</v>
      </c>
      <c r="D70" s="36">
        <v>1</v>
      </c>
      <c r="E70" s="36">
        <v>1</v>
      </c>
      <c r="F70" s="58"/>
      <c r="G70" s="58"/>
      <c r="H70" s="103">
        <f t="shared" ref="H70:H73" si="26">IF(D70="Rate only",0,D70*F70)</f>
        <v>0</v>
      </c>
      <c r="I70" s="103">
        <f t="shared" ref="I70:I73" si="27">IF(E70="Rate only",0,E70*G70)</f>
        <v>0</v>
      </c>
      <c r="J70" s="55"/>
    </row>
    <row r="71" spans="1:19" s="22" customFormat="1">
      <c r="A71" s="23" t="s">
        <v>24</v>
      </c>
      <c r="B71" s="26" t="s">
        <v>171</v>
      </c>
      <c r="C71" s="4" t="s">
        <v>44</v>
      </c>
      <c r="D71" s="36">
        <v>2</v>
      </c>
      <c r="E71" s="36">
        <v>2</v>
      </c>
      <c r="F71" s="58"/>
      <c r="G71" s="58"/>
      <c r="H71" s="103">
        <f t="shared" si="26"/>
        <v>0</v>
      </c>
      <c r="I71" s="103">
        <f t="shared" si="27"/>
        <v>0</v>
      </c>
      <c r="J71" s="55"/>
      <c r="K71" s="56"/>
      <c r="L71" s="122"/>
      <c r="M71" s="56"/>
      <c r="N71" s="34"/>
      <c r="O71" s="34"/>
      <c r="P71" s="120"/>
      <c r="Q71" s="120"/>
      <c r="R71" s="121"/>
      <c r="S71" s="121"/>
    </row>
    <row r="72" spans="1:19" s="22" customFormat="1">
      <c r="A72" s="23" t="s">
        <v>25</v>
      </c>
      <c r="B72" s="26" t="s">
        <v>45</v>
      </c>
      <c r="C72" s="4" t="s">
        <v>44</v>
      </c>
      <c r="D72" s="36">
        <v>1</v>
      </c>
      <c r="E72" s="36">
        <v>1</v>
      </c>
      <c r="F72" s="58"/>
      <c r="G72" s="58"/>
      <c r="H72" s="103">
        <f t="shared" si="26"/>
        <v>0</v>
      </c>
      <c r="I72" s="103">
        <f t="shared" si="27"/>
        <v>0</v>
      </c>
      <c r="J72" s="55"/>
    </row>
    <row r="73" spans="1:19" s="22" customFormat="1" ht="25.5">
      <c r="A73" s="42">
        <v>10.199999999999999</v>
      </c>
      <c r="B73" s="26" t="s">
        <v>143</v>
      </c>
      <c r="C73" s="4" t="s">
        <v>44</v>
      </c>
      <c r="D73" s="36" t="s">
        <v>130</v>
      </c>
      <c r="E73" s="36" t="s">
        <v>130</v>
      </c>
      <c r="F73" s="139"/>
      <c r="G73" s="139"/>
      <c r="H73" s="103">
        <f t="shared" si="26"/>
        <v>0</v>
      </c>
      <c r="I73" s="103">
        <f t="shared" si="27"/>
        <v>0</v>
      </c>
      <c r="J73" s="55"/>
      <c r="K73" s="56">
        <v>11</v>
      </c>
      <c r="L73" s="122" t="s">
        <v>158</v>
      </c>
      <c r="M73" s="56" t="s">
        <v>44</v>
      </c>
      <c r="N73" s="34">
        <v>1</v>
      </c>
      <c r="O73" s="34">
        <f>N73</f>
        <v>1</v>
      </c>
      <c r="P73" s="120">
        <v>15800</v>
      </c>
      <c r="Q73" s="120">
        <v>2200</v>
      </c>
      <c r="R73" s="121">
        <f>N73*P73</f>
        <v>15800</v>
      </c>
      <c r="S73" s="121">
        <f>O73*Q73</f>
        <v>2200</v>
      </c>
    </row>
    <row r="74" spans="1:19" s="179" customFormat="1" ht="25.5">
      <c r="A74" s="42">
        <v>10.3</v>
      </c>
      <c r="B74" s="175" t="s">
        <v>378</v>
      </c>
      <c r="C74" s="176" t="s">
        <v>122</v>
      </c>
      <c r="D74" s="181">
        <v>330</v>
      </c>
      <c r="E74" s="36">
        <v>330</v>
      </c>
      <c r="F74" s="58"/>
      <c r="G74" s="58"/>
      <c r="H74" s="178">
        <f t="shared" ref="H74:I74" si="28">D74*F74</f>
        <v>0</v>
      </c>
      <c r="I74" s="178">
        <f t="shared" si="28"/>
        <v>0</v>
      </c>
    </row>
    <row r="75" spans="1:19">
      <c r="A75" s="56"/>
      <c r="B75" s="57"/>
      <c r="C75" s="56"/>
      <c r="D75" s="57"/>
      <c r="E75" s="57"/>
      <c r="F75" s="58"/>
      <c r="G75" s="58"/>
      <c r="H75" s="57"/>
      <c r="I75" s="57"/>
    </row>
    <row r="76" spans="1:19" s="21" customFormat="1">
      <c r="A76" s="12">
        <v>11</v>
      </c>
      <c r="B76" s="13" t="s">
        <v>36</v>
      </c>
      <c r="C76" s="14"/>
      <c r="D76" s="15"/>
      <c r="E76" s="15"/>
      <c r="F76" s="38"/>
      <c r="G76" s="51"/>
      <c r="H76" s="16"/>
      <c r="I76" s="16"/>
      <c r="J76" s="55"/>
      <c r="L76" s="22"/>
      <c r="M76" s="22"/>
    </row>
    <row r="77" spans="1:19" s="22" customFormat="1" ht="76.5">
      <c r="A77" s="23"/>
      <c r="B77" s="26" t="s">
        <v>37</v>
      </c>
      <c r="C77" s="27"/>
      <c r="D77" s="31"/>
      <c r="E77" s="31"/>
      <c r="F77" s="39"/>
      <c r="G77" s="39"/>
      <c r="H77" s="6"/>
      <c r="I77" s="6"/>
      <c r="J77" s="55"/>
    </row>
    <row r="78" spans="1:19" s="22" customFormat="1" ht="38.25">
      <c r="A78" s="23">
        <v>11.1</v>
      </c>
      <c r="B78" s="26" t="s">
        <v>38</v>
      </c>
      <c r="C78" s="4" t="s">
        <v>23</v>
      </c>
      <c r="D78" s="31">
        <v>115</v>
      </c>
      <c r="E78" s="31">
        <v>115</v>
      </c>
      <c r="F78" s="58"/>
      <c r="G78" s="58"/>
      <c r="H78" s="103">
        <f t="shared" ref="H78" si="29">IF(D78="Rate only",0,D78*F78)</f>
        <v>0</v>
      </c>
      <c r="I78" s="103">
        <f t="shared" ref="I78" si="30">IF(E78="Rate only",0,E78*G78)</f>
        <v>0</v>
      </c>
      <c r="J78" s="55"/>
      <c r="K78" s="56">
        <v>14</v>
      </c>
      <c r="L78" s="131" t="s">
        <v>160</v>
      </c>
      <c r="M78" s="56" t="s">
        <v>150</v>
      </c>
      <c r="N78" s="34">
        <v>45</v>
      </c>
      <c r="O78" s="34">
        <f>N78</f>
        <v>45</v>
      </c>
      <c r="P78" s="120">
        <v>1300</v>
      </c>
      <c r="Q78" s="120">
        <v>450</v>
      </c>
      <c r="R78" s="121">
        <f>N78*P78</f>
        <v>58500</v>
      </c>
      <c r="S78" s="121">
        <f>O78*Q78</f>
        <v>20250</v>
      </c>
    </row>
    <row r="79" spans="1:19" s="22" customFormat="1" ht="38.25">
      <c r="A79" s="23">
        <v>11.2</v>
      </c>
      <c r="B79" s="26" t="s">
        <v>239</v>
      </c>
      <c r="C79" s="4" t="s">
        <v>23</v>
      </c>
      <c r="D79" s="31">
        <v>120</v>
      </c>
      <c r="E79" s="31">
        <v>120</v>
      </c>
      <c r="F79" s="58"/>
      <c r="G79" s="58"/>
      <c r="H79" s="103">
        <f>IF(D79="Rate only",0,D79*F79)</f>
        <v>0</v>
      </c>
      <c r="I79" s="103">
        <f>IF(E79="Rate only",0,E79*G79)</f>
        <v>0</v>
      </c>
      <c r="J79" s="55"/>
    </row>
    <row r="80" spans="1:19" s="22" customFormat="1" ht="38.25">
      <c r="A80" s="23">
        <v>11.3</v>
      </c>
      <c r="B80" s="26" t="s">
        <v>240</v>
      </c>
      <c r="C80" s="4" t="s">
        <v>23</v>
      </c>
      <c r="D80" s="31">
        <v>29</v>
      </c>
      <c r="E80" s="31">
        <v>29</v>
      </c>
      <c r="F80" s="58"/>
      <c r="G80" s="58"/>
      <c r="H80" s="103">
        <f t="shared" ref="H80" si="31">IF(D80="Rate only",0,D80*F80)</f>
        <v>0</v>
      </c>
      <c r="I80" s="103">
        <f t="shared" ref="I80" si="32">IF(E80="Rate only",0,E80*G80)</f>
        <v>0</v>
      </c>
      <c r="J80" s="55"/>
    </row>
    <row r="81" spans="1:19" s="22" customFormat="1">
      <c r="A81" s="42"/>
      <c r="B81" s="26"/>
      <c r="C81" s="4"/>
      <c r="D81" s="5"/>
      <c r="E81" s="5"/>
      <c r="F81" s="52"/>
      <c r="G81" s="52"/>
      <c r="H81" s="6"/>
      <c r="I81" s="6"/>
      <c r="J81" s="55"/>
    </row>
    <row r="82" spans="1:19" s="21" customFormat="1" collapsed="1">
      <c r="A82" s="12">
        <v>12</v>
      </c>
      <c r="B82" s="13" t="s">
        <v>162</v>
      </c>
      <c r="C82" s="14"/>
      <c r="D82" s="15"/>
      <c r="E82" s="15"/>
      <c r="F82" s="38"/>
      <c r="G82" s="51"/>
      <c r="H82" s="16"/>
      <c r="I82" s="16"/>
      <c r="J82" s="55"/>
      <c r="L82" s="22"/>
      <c r="M82" s="22"/>
    </row>
    <row r="83" spans="1:19" s="22" customFormat="1" ht="38.25">
      <c r="A83" s="137">
        <v>12.1</v>
      </c>
      <c r="B83" s="26" t="s">
        <v>32</v>
      </c>
      <c r="C83" s="4" t="s">
        <v>23</v>
      </c>
      <c r="D83" s="5"/>
      <c r="E83" s="5">
        <v>1</v>
      </c>
      <c r="F83" s="58"/>
      <c r="G83" s="58"/>
      <c r="H83" s="103">
        <f t="shared" ref="H83:H84" si="33">IF(D83="Rate only",0,D83*F83)</f>
        <v>0</v>
      </c>
      <c r="I83" s="103">
        <f t="shared" ref="I83:I84" si="34">IF(E83="Rate only",0,E83*G83)</f>
        <v>0</v>
      </c>
      <c r="J83" s="55"/>
    </row>
    <row r="84" spans="1:19" s="22" customFormat="1" ht="38.25">
      <c r="A84" s="138">
        <v>12.2</v>
      </c>
      <c r="B84" s="32" t="s">
        <v>31</v>
      </c>
      <c r="C84" s="33" t="s">
        <v>23</v>
      </c>
      <c r="D84" s="5">
        <v>1</v>
      </c>
      <c r="E84" s="5">
        <v>1</v>
      </c>
      <c r="F84" s="58"/>
      <c r="G84" s="58"/>
      <c r="H84" s="103">
        <f t="shared" si="33"/>
        <v>0</v>
      </c>
      <c r="I84" s="103">
        <f t="shared" si="34"/>
        <v>0</v>
      </c>
      <c r="J84" s="54"/>
    </row>
    <row r="85" spans="1:19">
      <c r="A85" s="56"/>
      <c r="B85" s="57"/>
      <c r="C85" s="56"/>
      <c r="D85" s="57"/>
      <c r="E85" s="57"/>
      <c r="F85" s="58"/>
      <c r="G85" s="58"/>
      <c r="H85" s="57"/>
      <c r="I85" s="57"/>
    </row>
    <row r="86" spans="1:19" s="21" customFormat="1">
      <c r="A86" s="12">
        <v>13</v>
      </c>
      <c r="B86" s="13" t="s">
        <v>163</v>
      </c>
      <c r="C86" s="14"/>
      <c r="D86" s="15"/>
      <c r="E86" s="15"/>
      <c r="F86" s="38"/>
      <c r="G86" s="38"/>
      <c r="H86" s="16"/>
      <c r="I86" s="16"/>
      <c r="J86" s="55"/>
    </row>
    <row r="87" spans="1:19" s="21" customFormat="1" ht="114.75">
      <c r="A87" s="30">
        <f>A86+0.1</f>
        <v>13.1</v>
      </c>
      <c r="B87" s="44" t="s">
        <v>56</v>
      </c>
      <c r="C87" s="4" t="s">
        <v>23</v>
      </c>
      <c r="D87" s="5">
        <v>11</v>
      </c>
      <c r="E87" s="5">
        <v>11</v>
      </c>
      <c r="F87" s="58"/>
      <c r="G87" s="58"/>
      <c r="H87" s="103">
        <f t="shared" ref="H87" si="35">IF(D87="Rate only",0,D87*F87)</f>
        <v>0</v>
      </c>
      <c r="I87" s="103">
        <f t="shared" ref="I87" si="36">IF(E87="Rate only",0,E87*G87)</f>
        <v>0</v>
      </c>
      <c r="J87" s="55"/>
    </row>
    <row r="88" spans="1:19">
      <c r="A88" s="56"/>
      <c r="B88" s="57"/>
      <c r="C88" s="56"/>
      <c r="D88" s="57"/>
      <c r="E88" s="57"/>
      <c r="F88" s="58"/>
      <c r="G88" s="58"/>
      <c r="H88" s="57"/>
      <c r="I88" s="57"/>
    </row>
    <row r="89" spans="1:19" s="21" customFormat="1">
      <c r="A89" s="12">
        <v>14</v>
      </c>
      <c r="B89" s="13" t="s">
        <v>49</v>
      </c>
      <c r="C89" s="14"/>
      <c r="D89" s="15"/>
      <c r="E89" s="15"/>
      <c r="F89" s="38"/>
      <c r="G89" s="38"/>
      <c r="H89" s="16"/>
      <c r="I89" s="16"/>
      <c r="J89" s="55"/>
    </row>
    <row r="90" spans="1:19" s="22" customFormat="1">
      <c r="A90" s="31">
        <f>A89+0.1</f>
        <v>14.1</v>
      </c>
      <c r="B90" s="26" t="s">
        <v>291</v>
      </c>
      <c r="C90" s="27" t="s">
        <v>121</v>
      </c>
      <c r="D90" s="31"/>
      <c r="E90" s="31">
        <v>1</v>
      </c>
      <c r="F90" s="58"/>
      <c r="G90" s="58"/>
      <c r="H90" s="103">
        <f t="shared" ref="H90" si="37">IF(D90="Rate only",0,D90*F90)</f>
        <v>0</v>
      </c>
      <c r="I90" s="103">
        <f t="shared" ref="I90" si="38">IF(E90="Rate only",0,E90*G90)</f>
        <v>0</v>
      </c>
      <c r="J90" s="55"/>
    </row>
    <row r="91" spans="1:19">
      <c r="A91" s="56"/>
      <c r="B91" s="57"/>
      <c r="C91" s="56"/>
      <c r="D91" s="57"/>
      <c r="E91" s="57"/>
      <c r="F91" s="58"/>
      <c r="G91" s="58"/>
      <c r="H91" s="57"/>
      <c r="I91" s="57"/>
    </row>
    <row r="92" spans="1:19" s="21" customFormat="1">
      <c r="A92" s="12">
        <v>15</v>
      </c>
      <c r="B92" s="13" t="s">
        <v>50</v>
      </c>
      <c r="C92" s="14"/>
      <c r="D92" s="15"/>
      <c r="E92" s="15"/>
      <c r="F92" s="38"/>
      <c r="G92" s="51"/>
      <c r="H92" s="16"/>
      <c r="I92" s="16"/>
      <c r="J92" s="55"/>
    </row>
    <row r="93" spans="1:19" s="22" customFormat="1">
      <c r="A93" s="31">
        <f>A92+0.1</f>
        <v>15.1</v>
      </c>
      <c r="B93" s="26" t="s">
        <v>242</v>
      </c>
      <c r="C93" s="27" t="s">
        <v>23</v>
      </c>
      <c r="D93" s="31">
        <v>2</v>
      </c>
      <c r="E93" s="31">
        <v>2</v>
      </c>
      <c r="F93" s="58"/>
      <c r="G93" s="58"/>
      <c r="H93" s="103">
        <f t="shared" ref="H93" si="39">IF(D93="Rate only",0,D93*F93)</f>
        <v>0</v>
      </c>
      <c r="I93" s="103">
        <f t="shared" ref="I93" si="40">IF(E93="Rate only",0,E93*G93)</f>
        <v>0</v>
      </c>
      <c r="J93" s="55"/>
    </row>
    <row r="94" spans="1:19" s="48" customFormat="1">
      <c r="A94" s="45"/>
      <c r="B94" s="26"/>
      <c r="C94" s="46"/>
      <c r="D94" s="47"/>
      <c r="E94" s="47"/>
      <c r="F94" s="6"/>
      <c r="G94" s="6"/>
      <c r="H94" s="49"/>
      <c r="I94" s="49"/>
    </row>
    <row r="95" spans="1:19" ht="15.75">
      <c r="A95" s="61"/>
      <c r="B95" s="62" t="s">
        <v>52</v>
      </c>
      <c r="C95" s="61"/>
      <c r="D95" s="63"/>
      <c r="E95" s="63"/>
      <c r="F95" s="63"/>
      <c r="G95" s="63"/>
      <c r="H95" s="64">
        <f>SUM(H6:H94)</f>
        <v>0</v>
      </c>
      <c r="I95" s="64">
        <f>SUM(I6:I94)</f>
        <v>0</v>
      </c>
      <c r="K95" s="132"/>
      <c r="L95" s="247" t="s">
        <v>161</v>
      </c>
      <c r="M95" s="247"/>
      <c r="N95" s="247"/>
      <c r="O95" s="247"/>
      <c r="P95" s="247"/>
      <c r="Q95" s="133"/>
      <c r="R95" s="134">
        <f>SUM(R5:R94)</f>
        <v>811300</v>
      </c>
      <c r="S95" s="134">
        <f>SUM(S5:S94)</f>
        <v>91630</v>
      </c>
    </row>
  </sheetData>
  <mergeCells count="15">
    <mergeCell ref="L95:P95"/>
    <mergeCell ref="L3:L4"/>
    <mergeCell ref="M3:M4"/>
    <mergeCell ref="A2:I2"/>
    <mergeCell ref="A3:A4"/>
    <mergeCell ref="B3:B4"/>
    <mergeCell ref="C3:C4"/>
    <mergeCell ref="D3:E3"/>
    <mergeCell ref="F3:G3"/>
    <mergeCell ref="H3:I3"/>
    <mergeCell ref="K2:S2"/>
    <mergeCell ref="K3:K4"/>
    <mergeCell ref="N3:O3"/>
    <mergeCell ref="P3:Q3"/>
    <mergeCell ref="R3:S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AB93-3F61-4C6B-84D8-EF6CB764395E}">
  <sheetPr>
    <tabColor rgb="FF00B050"/>
  </sheetPr>
  <dimension ref="A1:I125"/>
  <sheetViews>
    <sheetView zoomScale="85" zoomScaleNormal="85" workbookViewId="0">
      <pane ySplit="3" topLeftCell="A4" activePane="bottomLeft" state="frozen"/>
      <selection sqref="A1:H1"/>
      <selection pane="bottomLeft" activeCell="J1" sqref="J1:M1048576"/>
    </sheetView>
  </sheetViews>
  <sheetFormatPr defaultColWidth="7.5703125" defaultRowHeight="12.75"/>
  <cols>
    <col min="1" max="1" width="7.5703125" style="84"/>
    <col min="2" max="2" width="61.42578125" style="85" customWidth="1"/>
    <col min="3" max="3" width="8.85546875" style="86" customWidth="1"/>
    <col min="4" max="5" width="10.42578125" style="86" customWidth="1"/>
    <col min="6" max="7" width="10.42578125" style="87" customWidth="1"/>
    <col min="8" max="8" width="12.28515625" style="87" bestFit="1" customWidth="1"/>
    <col min="9" max="9" width="10.42578125" style="87" customWidth="1"/>
    <col min="10" max="16384" width="7.5703125" style="65"/>
  </cols>
  <sheetData>
    <row r="1" spans="1:9" s="55" customFormat="1">
      <c r="A1" s="249" t="s">
        <v>165</v>
      </c>
      <c r="B1" s="249"/>
      <c r="C1" s="249"/>
      <c r="D1" s="249"/>
      <c r="E1" s="249"/>
      <c r="F1" s="249"/>
      <c r="G1" s="249"/>
      <c r="H1" s="249"/>
      <c r="I1" s="249"/>
    </row>
    <row r="2" spans="1:9" s="55" customFormat="1" ht="13.9" customHeight="1">
      <c r="A2" s="250" t="s">
        <v>1</v>
      </c>
      <c r="B2" s="251" t="s">
        <v>2</v>
      </c>
      <c r="C2" s="252" t="s">
        <v>3</v>
      </c>
      <c r="D2" s="253" t="s">
        <v>127</v>
      </c>
      <c r="E2" s="254"/>
      <c r="F2" s="255" t="s">
        <v>4</v>
      </c>
      <c r="G2" s="255"/>
      <c r="H2" s="255" t="s">
        <v>5</v>
      </c>
      <c r="I2" s="255"/>
    </row>
    <row r="3" spans="1:9" s="55" customFormat="1">
      <c r="A3" s="250"/>
      <c r="B3" s="251"/>
      <c r="C3" s="252"/>
      <c r="D3" s="1" t="s">
        <v>6</v>
      </c>
      <c r="E3" s="1" t="s">
        <v>7</v>
      </c>
      <c r="F3" s="1" t="s">
        <v>6</v>
      </c>
      <c r="G3" s="1" t="s">
        <v>7</v>
      </c>
      <c r="H3" s="1" t="s">
        <v>6</v>
      </c>
      <c r="I3" s="1" t="s">
        <v>7</v>
      </c>
    </row>
    <row r="4" spans="1:9">
      <c r="A4" s="66"/>
      <c r="B4" s="67"/>
      <c r="C4" s="135"/>
      <c r="D4" s="68"/>
      <c r="E4" s="68"/>
      <c r="F4" s="69"/>
      <c r="G4" s="69"/>
      <c r="H4" s="115"/>
      <c r="I4" s="69"/>
    </row>
    <row r="5" spans="1:9" s="192" customFormat="1">
      <c r="A5" s="196"/>
      <c r="B5" s="197"/>
      <c r="C5" s="196"/>
      <c r="D5" s="47"/>
      <c r="E5" s="47"/>
      <c r="F5" s="198"/>
      <c r="G5" s="198"/>
      <c r="H5" s="6"/>
      <c r="I5" s="6"/>
    </row>
    <row r="6" spans="1:9" s="192" customFormat="1">
      <c r="A6" s="199" t="s">
        <v>131</v>
      </c>
      <c r="B6" s="200" t="s">
        <v>304</v>
      </c>
      <c r="C6" s="201"/>
      <c r="D6" s="199"/>
      <c r="E6" s="199"/>
      <c r="F6" s="202"/>
      <c r="G6" s="202"/>
      <c r="H6" s="202"/>
      <c r="I6" s="202"/>
    </row>
    <row r="7" spans="1:9" s="206" customFormat="1" ht="38.25">
      <c r="A7" s="43">
        <v>1</v>
      </c>
      <c r="B7" s="20" t="s">
        <v>310</v>
      </c>
      <c r="C7" s="203"/>
      <c r="D7" s="204"/>
      <c r="E7" s="204"/>
      <c r="F7" s="205"/>
      <c r="G7" s="205"/>
      <c r="H7" s="205"/>
      <c r="I7" s="205"/>
    </row>
    <row r="8" spans="1:9" s="206" customFormat="1">
      <c r="A8" s="43">
        <v>2</v>
      </c>
      <c r="B8" s="207" t="s">
        <v>10</v>
      </c>
      <c r="C8" s="203"/>
      <c r="D8" s="204"/>
      <c r="E8" s="204"/>
      <c r="F8" s="205"/>
      <c r="G8" s="205"/>
      <c r="H8" s="205"/>
      <c r="I8" s="205"/>
    </row>
    <row r="9" spans="1:9" s="206" customFormat="1">
      <c r="A9" s="43">
        <v>3</v>
      </c>
      <c r="B9" s="20" t="s">
        <v>305</v>
      </c>
      <c r="C9" s="203"/>
      <c r="D9" s="204"/>
      <c r="E9" s="204"/>
      <c r="F9" s="205"/>
      <c r="G9" s="205"/>
      <c r="H9" s="205"/>
      <c r="I9" s="205"/>
    </row>
    <row r="10" spans="1:9" s="206" customFormat="1" ht="38.25">
      <c r="A10" s="43">
        <v>4</v>
      </c>
      <c r="B10" s="20" t="s">
        <v>306</v>
      </c>
      <c r="C10" s="203"/>
      <c r="D10" s="204"/>
      <c r="E10" s="204"/>
      <c r="F10" s="205"/>
      <c r="G10" s="205"/>
      <c r="H10" s="205"/>
      <c r="I10" s="205"/>
    </row>
    <row r="11" spans="1:9" s="206" customFormat="1" ht="25.5">
      <c r="A11" s="43">
        <v>5</v>
      </c>
      <c r="B11" s="207" t="s">
        <v>11</v>
      </c>
      <c r="C11" s="203"/>
      <c r="D11" s="204"/>
      <c r="E11" s="204"/>
      <c r="F11" s="205"/>
      <c r="G11" s="205"/>
      <c r="H11" s="205"/>
      <c r="I11" s="205"/>
    </row>
    <row r="12" spans="1:9" s="206" customFormat="1" ht="25.5">
      <c r="A12" s="43">
        <v>6</v>
      </c>
      <c r="B12" s="20" t="s">
        <v>311</v>
      </c>
      <c r="C12" s="203"/>
      <c r="D12" s="204"/>
      <c r="E12" s="204"/>
      <c r="F12" s="205"/>
      <c r="G12" s="205"/>
      <c r="H12" s="205"/>
      <c r="I12" s="205"/>
    </row>
    <row r="13" spans="1:9" s="206" customFormat="1" ht="25.5">
      <c r="A13" s="43">
        <v>7</v>
      </c>
      <c r="B13" s="207" t="s">
        <v>12</v>
      </c>
      <c r="C13" s="203"/>
      <c r="D13" s="204"/>
      <c r="E13" s="204"/>
      <c r="F13" s="205"/>
      <c r="G13" s="205"/>
      <c r="H13" s="205"/>
      <c r="I13" s="205"/>
    </row>
    <row r="14" spans="1:9" s="206" customFormat="1" ht="25.5">
      <c r="A14" s="43">
        <v>8</v>
      </c>
      <c r="B14" s="207" t="s">
        <v>14</v>
      </c>
      <c r="C14" s="203"/>
      <c r="D14" s="204"/>
      <c r="E14" s="204"/>
      <c r="F14" s="205"/>
      <c r="G14" s="205"/>
      <c r="H14" s="205"/>
      <c r="I14" s="205"/>
    </row>
    <row r="15" spans="1:9" s="206" customFormat="1" ht="25.5">
      <c r="A15" s="43">
        <v>9</v>
      </c>
      <c r="B15" s="207" t="s">
        <v>307</v>
      </c>
      <c r="C15" s="203"/>
      <c r="D15" s="204"/>
      <c r="E15" s="204"/>
      <c r="F15" s="205"/>
      <c r="G15" s="205"/>
      <c r="H15" s="205"/>
      <c r="I15" s="205"/>
    </row>
    <row r="16" spans="1:9" s="206" customFormat="1" ht="38.25">
      <c r="A16" s="43">
        <v>10</v>
      </c>
      <c r="B16" s="207" t="s">
        <v>16</v>
      </c>
      <c r="C16" s="203"/>
      <c r="D16" s="204"/>
      <c r="E16" s="204"/>
      <c r="F16" s="205"/>
      <c r="G16" s="205"/>
      <c r="H16" s="205"/>
      <c r="I16" s="205"/>
    </row>
    <row r="17" spans="1:9" s="192" customFormat="1">
      <c r="A17" s="196"/>
      <c r="B17" s="197"/>
      <c r="C17" s="196"/>
      <c r="D17" s="47"/>
      <c r="E17" s="47"/>
      <c r="F17" s="198"/>
      <c r="G17" s="198"/>
      <c r="H17" s="6"/>
      <c r="I17" s="6"/>
    </row>
    <row r="18" spans="1:9" s="192" customFormat="1">
      <c r="A18" s="199" t="s">
        <v>59</v>
      </c>
      <c r="B18" s="200" t="s">
        <v>308</v>
      </c>
      <c r="C18" s="201"/>
      <c r="D18" s="199"/>
      <c r="E18" s="199"/>
      <c r="F18" s="202"/>
      <c r="G18" s="202"/>
      <c r="H18" s="202"/>
      <c r="I18" s="202"/>
    </row>
    <row r="19" spans="1:9" s="192" customFormat="1">
      <c r="A19" s="196"/>
      <c r="B19" s="197"/>
      <c r="C19" s="196"/>
      <c r="D19" s="47"/>
      <c r="E19" s="47"/>
      <c r="F19" s="198"/>
      <c r="G19" s="198"/>
      <c r="H19" s="6"/>
      <c r="I19" s="6"/>
    </row>
    <row r="20" spans="1:9" s="192" customFormat="1">
      <c r="A20" s="208">
        <v>1</v>
      </c>
      <c r="B20" s="209" t="s">
        <v>309</v>
      </c>
      <c r="C20" s="210"/>
      <c r="D20" s="208"/>
      <c r="E20" s="208"/>
      <c r="F20" s="211"/>
      <c r="G20" s="211"/>
      <c r="H20" s="211"/>
      <c r="I20" s="211"/>
    </row>
    <row r="21" spans="1:9" s="192" customFormat="1">
      <c r="A21" s="213">
        <v>1.1000000000000001</v>
      </c>
      <c r="B21" s="214" t="s">
        <v>61</v>
      </c>
      <c r="C21" s="196"/>
      <c r="D21" s="47"/>
      <c r="E21" s="47"/>
      <c r="F21" s="215"/>
      <c r="G21" s="215"/>
      <c r="H21" s="215"/>
      <c r="I21" s="215"/>
    </row>
    <row r="22" spans="1:9" s="192" customFormat="1" ht="51">
      <c r="A22" s="196"/>
      <c r="B22" s="197" t="s">
        <v>313</v>
      </c>
      <c r="C22" s="196"/>
      <c r="D22" s="47"/>
      <c r="E22" s="47"/>
      <c r="F22" s="198"/>
      <c r="G22" s="198"/>
      <c r="H22" s="6"/>
      <c r="I22" s="6"/>
    </row>
    <row r="23" spans="1:9" ht="25.5">
      <c r="A23" s="217" t="s">
        <v>312</v>
      </c>
      <c r="B23" s="75" t="s">
        <v>221</v>
      </c>
      <c r="C23" s="135" t="s">
        <v>18</v>
      </c>
      <c r="D23" s="68">
        <v>2</v>
      </c>
      <c r="E23" s="68">
        <f>D23</f>
        <v>2</v>
      </c>
      <c r="F23" s="77"/>
      <c r="G23" s="77"/>
      <c r="H23" s="103">
        <f t="shared" ref="H23:I23" si="0">IF(D23="Rate only",0,D23*F23)</f>
        <v>0</v>
      </c>
      <c r="I23" s="103">
        <f t="shared" si="0"/>
        <v>0</v>
      </c>
    </row>
    <row r="24" spans="1:9" ht="25.5">
      <c r="A24" s="217" t="s">
        <v>314</v>
      </c>
      <c r="B24" s="75" t="s">
        <v>222</v>
      </c>
      <c r="C24" s="135" t="s">
        <v>18</v>
      </c>
      <c r="D24" s="68">
        <v>1</v>
      </c>
      <c r="E24" s="68">
        <f>D24</f>
        <v>1</v>
      </c>
      <c r="F24" s="77"/>
      <c r="G24" s="77"/>
      <c r="H24" s="103">
        <f t="shared" ref="H24" si="1">IF(D24="Rate only",0,D24*F24)</f>
        <v>0</v>
      </c>
      <c r="I24" s="103">
        <f t="shared" ref="I24" si="2">IF(E24="Rate only",0,E24*G24)</f>
        <v>0</v>
      </c>
    </row>
    <row r="25" spans="1:9">
      <c r="A25" s="213">
        <v>1.2</v>
      </c>
      <c r="B25" s="76" t="s">
        <v>63</v>
      </c>
      <c r="C25" s="72"/>
      <c r="D25" s="72"/>
      <c r="E25" s="72"/>
      <c r="F25" s="73"/>
      <c r="G25" s="73"/>
      <c r="H25" s="99"/>
      <c r="I25" s="100"/>
    </row>
    <row r="26" spans="1:9" ht="63.75">
      <c r="A26" s="74"/>
      <c r="B26" s="75" t="s">
        <v>315</v>
      </c>
      <c r="C26" s="135" t="s">
        <v>44</v>
      </c>
      <c r="D26" s="68">
        <v>2</v>
      </c>
      <c r="E26" s="68">
        <f t="shared" ref="E26" si="3">D26</f>
        <v>2</v>
      </c>
      <c r="F26" s="77"/>
      <c r="G26" s="77"/>
      <c r="H26" s="103">
        <f t="shared" ref="H26" si="4">IF(D26="Rate only",0,D26*F26)</f>
        <v>0</v>
      </c>
      <c r="I26" s="103">
        <f t="shared" ref="I26" si="5">IF(E26="Rate only",0,E26*G26)</f>
        <v>0</v>
      </c>
    </row>
    <row r="27" spans="1:9" s="192" customFormat="1" ht="63.75">
      <c r="A27" s="213">
        <v>1.3</v>
      </c>
      <c r="B27" s="214" t="s">
        <v>316</v>
      </c>
      <c r="C27" s="196"/>
      <c r="D27" s="47"/>
      <c r="E27" s="47"/>
      <c r="F27" s="198"/>
      <c r="G27" s="198"/>
      <c r="H27" s="6"/>
      <c r="I27" s="6"/>
    </row>
    <row r="28" spans="1:9">
      <c r="A28" s="216" t="s">
        <v>317</v>
      </c>
      <c r="B28" s="75" t="s">
        <v>224</v>
      </c>
      <c r="C28" s="135" t="s">
        <v>64</v>
      </c>
      <c r="D28" s="68">
        <v>220</v>
      </c>
      <c r="E28" s="68">
        <f t="shared" ref="E28:E32" si="6">D28</f>
        <v>220</v>
      </c>
      <c r="F28" s="77"/>
      <c r="G28" s="77"/>
      <c r="H28" s="103">
        <f t="shared" ref="H28:I32" si="7">IF(D28="Rate only",0,D28*F28)</f>
        <v>0</v>
      </c>
      <c r="I28" s="103">
        <f t="shared" si="7"/>
        <v>0</v>
      </c>
    </row>
    <row r="29" spans="1:9">
      <c r="A29" s="216" t="s">
        <v>318</v>
      </c>
      <c r="B29" s="75" t="s">
        <v>65</v>
      </c>
      <c r="C29" s="135" t="s">
        <v>64</v>
      </c>
      <c r="D29" s="68">
        <v>33</v>
      </c>
      <c r="E29" s="68">
        <f t="shared" si="6"/>
        <v>33</v>
      </c>
      <c r="F29" s="77"/>
      <c r="G29" s="77"/>
      <c r="H29" s="103">
        <f t="shared" si="7"/>
        <v>0</v>
      </c>
      <c r="I29" s="103">
        <f t="shared" si="7"/>
        <v>0</v>
      </c>
    </row>
    <row r="30" spans="1:9">
      <c r="A30" s="216" t="s">
        <v>319</v>
      </c>
      <c r="B30" s="75" t="s">
        <v>66</v>
      </c>
      <c r="C30" s="135" t="s">
        <v>64</v>
      </c>
      <c r="D30" s="68">
        <v>15</v>
      </c>
      <c r="E30" s="68">
        <f t="shared" si="6"/>
        <v>15</v>
      </c>
      <c r="F30" s="77"/>
      <c r="G30" s="77"/>
      <c r="H30" s="103">
        <f t="shared" si="7"/>
        <v>0</v>
      </c>
      <c r="I30" s="103">
        <f t="shared" si="7"/>
        <v>0</v>
      </c>
    </row>
    <row r="31" spans="1:9">
      <c r="A31" s="216" t="s">
        <v>320</v>
      </c>
      <c r="B31" s="75" t="s">
        <v>67</v>
      </c>
      <c r="C31" s="135" t="s">
        <v>18</v>
      </c>
      <c r="D31" s="68">
        <v>2</v>
      </c>
      <c r="E31" s="68">
        <f t="shared" si="6"/>
        <v>2</v>
      </c>
      <c r="F31" s="77"/>
      <c r="G31" s="77"/>
      <c r="H31" s="103">
        <f t="shared" si="7"/>
        <v>0</v>
      </c>
      <c r="I31" s="103">
        <f t="shared" si="7"/>
        <v>0</v>
      </c>
    </row>
    <row r="32" spans="1:9" ht="25.5">
      <c r="A32" s="216" t="s">
        <v>321</v>
      </c>
      <c r="B32" s="75" t="s">
        <v>68</v>
      </c>
      <c r="C32" s="135" t="s">
        <v>18</v>
      </c>
      <c r="D32" s="68">
        <v>80</v>
      </c>
      <c r="E32" s="68">
        <f t="shared" si="6"/>
        <v>80</v>
      </c>
      <c r="F32" s="77"/>
      <c r="G32" s="77"/>
      <c r="H32" s="103">
        <f t="shared" si="7"/>
        <v>0</v>
      </c>
      <c r="I32" s="103">
        <f t="shared" si="7"/>
        <v>0</v>
      </c>
    </row>
    <row r="33" spans="1:9">
      <c r="A33" s="213">
        <v>1.4</v>
      </c>
      <c r="B33" s="76" t="s">
        <v>69</v>
      </c>
      <c r="C33" s="72"/>
      <c r="D33" s="72"/>
      <c r="E33" s="72"/>
      <c r="F33" s="73"/>
      <c r="G33" s="73"/>
      <c r="H33" s="99"/>
      <c r="I33" s="100"/>
    </row>
    <row r="34" spans="1:9">
      <c r="A34" s="216" t="s">
        <v>322</v>
      </c>
      <c r="B34" s="75" t="s">
        <v>71</v>
      </c>
      <c r="C34" s="135" t="s">
        <v>64</v>
      </c>
      <c r="D34" s="68">
        <v>67</v>
      </c>
      <c r="E34" s="68">
        <f t="shared" ref="E34:E45" si="8">D34</f>
        <v>67</v>
      </c>
      <c r="F34" s="77"/>
      <c r="G34" s="77"/>
      <c r="H34" s="103">
        <f t="shared" ref="H34:I45" si="9">IF(D34="Rate only",0,D34*F34)</f>
        <v>0</v>
      </c>
      <c r="I34" s="103">
        <f t="shared" si="9"/>
        <v>0</v>
      </c>
    </row>
    <row r="35" spans="1:9">
      <c r="A35" s="216"/>
      <c r="B35" s="75" t="s">
        <v>70</v>
      </c>
      <c r="C35" s="135" t="s">
        <v>18</v>
      </c>
      <c r="D35" s="68">
        <v>8</v>
      </c>
      <c r="E35" s="68">
        <f t="shared" si="8"/>
        <v>8</v>
      </c>
      <c r="F35" s="77"/>
      <c r="G35" s="77"/>
      <c r="H35" s="103">
        <f t="shared" si="9"/>
        <v>0</v>
      </c>
      <c r="I35" s="103">
        <f t="shared" si="9"/>
        <v>0</v>
      </c>
    </row>
    <row r="36" spans="1:9">
      <c r="A36" s="216" t="s">
        <v>323</v>
      </c>
      <c r="B36" s="75" t="s">
        <v>223</v>
      </c>
      <c r="C36" s="135" t="s">
        <v>64</v>
      </c>
      <c r="D36" s="68">
        <v>25</v>
      </c>
      <c r="E36" s="68">
        <f t="shared" si="8"/>
        <v>25</v>
      </c>
      <c r="F36" s="77"/>
      <c r="G36" s="77"/>
      <c r="H36" s="103">
        <f t="shared" ref="H36:H37" si="10">IF(D36="Rate only",0,D36*F36)</f>
        <v>0</v>
      </c>
      <c r="I36" s="103">
        <f t="shared" ref="I36:I37" si="11">IF(E36="Rate only",0,E36*G36)</f>
        <v>0</v>
      </c>
    </row>
    <row r="37" spans="1:9">
      <c r="A37" s="216"/>
      <c r="B37" s="75" t="s">
        <v>70</v>
      </c>
      <c r="C37" s="135" t="s">
        <v>18</v>
      </c>
      <c r="D37" s="68">
        <v>6</v>
      </c>
      <c r="E37" s="68">
        <f t="shared" si="8"/>
        <v>6</v>
      </c>
      <c r="F37" s="77"/>
      <c r="G37" s="77"/>
      <c r="H37" s="103">
        <f t="shared" si="10"/>
        <v>0</v>
      </c>
      <c r="I37" s="103">
        <f t="shared" si="11"/>
        <v>0</v>
      </c>
    </row>
    <row r="38" spans="1:9">
      <c r="A38" s="216" t="s">
        <v>324</v>
      </c>
      <c r="B38" s="75" t="s">
        <v>225</v>
      </c>
      <c r="C38" s="135" t="s">
        <v>64</v>
      </c>
      <c r="D38" s="68">
        <v>39</v>
      </c>
      <c r="E38" s="68">
        <f t="shared" si="8"/>
        <v>39</v>
      </c>
      <c r="F38" s="77"/>
      <c r="G38" s="77"/>
      <c r="H38" s="103">
        <f t="shared" si="9"/>
        <v>0</v>
      </c>
      <c r="I38" s="103">
        <f t="shared" si="9"/>
        <v>0</v>
      </c>
    </row>
    <row r="39" spans="1:9">
      <c r="A39" s="216"/>
      <c r="B39" s="75" t="s">
        <v>70</v>
      </c>
      <c r="C39" s="135" t="s">
        <v>18</v>
      </c>
      <c r="D39" s="68">
        <v>34</v>
      </c>
      <c r="E39" s="68">
        <f t="shared" si="8"/>
        <v>34</v>
      </c>
      <c r="F39" s="77"/>
      <c r="G39" s="77"/>
      <c r="H39" s="103">
        <f t="shared" si="9"/>
        <v>0</v>
      </c>
      <c r="I39" s="103">
        <f t="shared" si="9"/>
        <v>0</v>
      </c>
    </row>
    <row r="40" spans="1:9">
      <c r="A40" s="216" t="s">
        <v>325</v>
      </c>
      <c r="B40" s="75" t="s">
        <v>72</v>
      </c>
      <c r="C40" s="135" t="s">
        <v>64</v>
      </c>
      <c r="D40" s="68">
        <v>113</v>
      </c>
      <c r="E40" s="68">
        <f t="shared" si="8"/>
        <v>113</v>
      </c>
      <c r="F40" s="77"/>
      <c r="G40" s="77"/>
      <c r="H40" s="103">
        <f t="shared" si="9"/>
        <v>0</v>
      </c>
      <c r="I40" s="103">
        <f t="shared" si="9"/>
        <v>0</v>
      </c>
    </row>
    <row r="41" spans="1:9">
      <c r="A41" s="216"/>
      <c r="B41" s="75" t="s">
        <v>70</v>
      </c>
      <c r="C41" s="135" t="s">
        <v>18</v>
      </c>
      <c r="D41" s="68">
        <v>18</v>
      </c>
      <c r="E41" s="68">
        <f t="shared" si="8"/>
        <v>18</v>
      </c>
      <c r="F41" s="77"/>
      <c r="G41" s="77"/>
      <c r="H41" s="103">
        <f t="shared" si="9"/>
        <v>0</v>
      </c>
      <c r="I41" s="103">
        <f t="shared" si="9"/>
        <v>0</v>
      </c>
    </row>
    <row r="42" spans="1:9">
      <c r="A42" s="216" t="s">
        <v>326</v>
      </c>
      <c r="B42" s="75" t="s">
        <v>73</v>
      </c>
      <c r="C42" s="135" t="s">
        <v>64</v>
      </c>
      <c r="D42" s="68">
        <v>36</v>
      </c>
      <c r="E42" s="68">
        <f t="shared" si="8"/>
        <v>36</v>
      </c>
      <c r="F42" s="77"/>
      <c r="G42" s="77"/>
      <c r="H42" s="103">
        <f t="shared" si="9"/>
        <v>0</v>
      </c>
      <c r="I42" s="103">
        <f t="shared" si="9"/>
        <v>0</v>
      </c>
    </row>
    <row r="43" spans="1:9">
      <c r="A43" s="216"/>
      <c r="B43" s="75" t="s">
        <v>70</v>
      </c>
      <c r="C43" s="135" t="s">
        <v>18</v>
      </c>
      <c r="D43" s="68">
        <v>26</v>
      </c>
      <c r="E43" s="68">
        <f t="shared" si="8"/>
        <v>26</v>
      </c>
      <c r="F43" s="77"/>
      <c r="G43" s="77"/>
      <c r="H43" s="103">
        <f t="shared" si="9"/>
        <v>0</v>
      </c>
      <c r="I43" s="103">
        <f t="shared" si="9"/>
        <v>0</v>
      </c>
    </row>
    <row r="44" spans="1:9">
      <c r="A44" s="216" t="s">
        <v>327</v>
      </c>
      <c r="B44" s="75" t="s">
        <v>74</v>
      </c>
      <c r="C44" s="135" t="s">
        <v>64</v>
      </c>
      <c r="D44" s="68">
        <v>20</v>
      </c>
      <c r="E44" s="68">
        <f t="shared" si="8"/>
        <v>20</v>
      </c>
      <c r="F44" s="77"/>
      <c r="G44" s="77"/>
      <c r="H44" s="103">
        <f t="shared" si="9"/>
        <v>0</v>
      </c>
      <c r="I44" s="103">
        <f t="shared" si="9"/>
        <v>0</v>
      </c>
    </row>
    <row r="45" spans="1:9">
      <c r="A45" s="216"/>
      <c r="B45" s="75" t="s">
        <v>70</v>
      </c>
      <c r="C45" s="135" t="s">
        <v>18</v>
      </c>
      <c r="D45" s="68">
        <v>4</v>
      </c>
      <c r="E45" s="68">
        <f t="shared" si="8"/>
        <v>4</v>
      </c>
      <c r="F45" s="77"/>
      <c r="G45" s="77"/>
      <c r="H45" s="103">
        <f t="shared" si="9"/>
        <v>0</v>
      </c>
      <c r="I45" s="103">
        <f t="shared" si="9"/>
        <v>0</v>
      </c>
    </row>
    <row r="46" spans="1:9">
      <c r="A46" s="74"/>
      <c r="B46" s="75"/>
      <c r="C46" s="72"/>
      <c r="D46" s="72"/>
      <c r="E46" s="72"/>
      <c r="F46" s="73"/>
      <c r="G46" s="73"/>
      <c r="H46" s="99"/>
      <c r="I46" s="100"/>
    </row>
    <row r="47" spans="1:9" s="192" customFormat="1">
      <c r="A47" s="208">
        <v>2</v>
      </c>
      <c r="B47" s="209" t="s">
        <v>75</v>
      </c>
      <c r="C47" s="210"/>
      <c r="D47" s="208"/>
      <c r="E47" s="208"/>
      <c r="F47" s="211"/>
      <c r="G47" s="211"/>
      <c r="H47" s="211"/>
      <c r="I47" s="211"/>
    </row>
    <row r="48" spans="1:9" ht="51">
      <c r="A48" s="151"/>
      <c r="B48" s="75" t="s">
        <v>228</v>
      </c>
      <c r="C48" s="72"/>
      <c r="D48" s="72"/>
      <c r="E48" s="72"/>
      <c r="F48" s="73"/>
      <c r="G48" s="73"/>
      <c r="H48" s="99"/>
      <c r="I48" s="100"/>
    </row>
    <row r="49" spans="1:9">
      <c r="A49" s="218">
        <v>2.1</v>
      </c>
      <c r="B49" s="89" t="s">
        <v>76</v>
      </c>
      <c r="C49" s="72"/>
      <c r="D49" s="72"/>
      <c r="E49" s="72"/>
      <c r="F49" s="73"/>
      <c r="G49" s="73"/>
      <c r="H49" s="99"/>
      <c r="I49" s="100"/>
    </row>
    <row r="50" spans="1:9">
      <c r="A50" s="216" t="s">
        <v>328</v>
      </c>
      <c r="B50" s="75" t="s">
        <v>77</v>
      </c>
      <c r="C50" s="135" t="s">
        <v>64</v>
      </c>
      <c r="D50" s="68">
        <v>13</v>
      </c>
      <c r="E50" s="68">
        <f t="shared" ref="E50:E51" si="12">D50</f>
        <v>13</v>
      </c>
      <c r="F50" s="77"/>
      <c r="G50" s="77"/>
      <c r="H50" s="103">
        <f t="shared" ref="H50:I51" si="13">IF(D50="Rate only",0,D50*F50)</f>
        <v>0</v>
      </c>
      <c r="I50" s="103">
        <f t="shared" si="13"/>
        <v>0</v>
      </c>
    </row>
    <row r="51" spans="1:9">
      <c r="A51" s="216" t="s">
        <v>329</v>
      </c>
      <c r="B51" s="75" t="s">
        <v>78</v>
      </c>
      <c r="C51" s="135" t="s">
        <v>64</v>
      </c>
      <c r="D51" s="68">
        <v>62</v>
      </c>
      <c r="E51" s="68">
        <f t="shared" si="12"/>
        <v>62</v>
      </c>
      <c r="F51" s="77"/>
      <c r="G51" s="77"/>
      <c r="H51" s="103">
        <f t="shared" si="13"/>
        <v>0</v>
      </c>
      <c r="I51" s="103">
        <f t="shared" si="13"/>
        <v>0</v>
      </c>
    </row>
    <row r="52" spans="1:9">
      <c r="A52" s="218">
        <v>2.2000000000000002</v>
      </c>
      <c r="B52" s="76" t="s">
        <v>79</v>
      </c>
      <c r="C52" s="72"/>
      <c r="D52" s="72"/>
      <c r="E52" s="72"/>
      <c r="F52" s="73"/>
      <c r="G52" s="73"/>
      <c r="H52" s="99"/>
      <c r="I52" s="100"/>
    </row>
    <row r="53" spans="1:9">
      <c r="A53" s="216" t="s">
        <v>330</v>
      </c>
      <c r="B53" s="75" t="s">
        <v>226</v>
      </c>
      <c r="C53" s="135" t="s">
        <v>64</v>
      </c>
      <c r="D53" s="68">
        <v>5</v>
      </c>
      <c r="E53" s="68">
        <f t="shared" ref="E53:E55" si="14">D53</f>
        <v>5</v>
      </c>
      <c r="F53" s="77"/>
      <c r="G53" s="77"/>
      <c r="H53" s="103">
        <f t="shared" ref="H53:I54" si="15">IF(D53="Rate only",0,D53*F53)</f>
        <v>0</v>
      </c>
      <c r="I53" s="103">
        <f t="shared" si="15"/>
        <v>0</v>
      </c>
    </row>
    <row r="54" spans="1:9">
      <c r="A54" s="216" t="s">
        <v>331</v>
      </c>
      <c r="B54" s="75" t="s">
        <v>80</v>
      </c>
      <c r="C54" s="135" t="s">
        <v>64</v>
      </c>
      <c r="D54" s="68">
        <v>12</v>
      </c>
      <c r="E54" s="68">
        <f t="shared" si="14"/>
        <v>12</v>
      </c>
      <c r="F54" s="77"/>
      <c r="G54" s="77"/>
      <c r="H54" s="103">
        <f t="shared" si="15"/>
        <v>0</v>
      </c>
      <c r="I54" s="103">
        <f t="shared" si="15"/>
        <v>0</v>
      </c>
    </row>
    <row r="55" spans="1:9">
      <c r="A55" s="216" t="s">
        <v>332</v>
      </c>
      <c r="B55" s="75" t="s">
        <v>227</v>
      </c>
      <c r="C55" s="135" t="s">
        <v>64</v>
      </c>
      <c r="D55" s="68">
        <v>38</v>
      </c>
      <c r="E55" s="68">
        <f t="shared" si="14"/>
        <v>38</v>
      </c>
      <c r="F55" s="77"/>
      <c r="G55" s="77"/>
      <c r="H55" s="103">
        <f t="shared" ref="H55" si="16">IF(D55="Rate only",0,D55*F55)</f>
        <v>0</v>
      </c>
      <c r="I55" s="103">
        <f t="shared" ref="I55" si="17">IF(E55="Rate only",0,E55*G55)</f>
        <v>0</v>
      </c>
    </row>
    <row r="56" spans="1:9">
      <c r="A56" s="218">
        <v>2.2999999999999998</v>
      </c>
      <c r="B56" s="76" t="s">
        <v>229</v>
      </c>
      <c r="C56" s="72"/>
      <c r="D56" s="72"/>
      <c r="E56" s="72"/>
      <c r="F56" s="73"/>
      <c r="G56" s="73"/>
      <c r="H56" s="99"/>
      <c r="I56" s="100"/>
    </row>
    <row r="57" spans="1:9" ht="38.25">
      <c r="A57" s="78"/>
      <c r="B57" s="75" t="s">
        <v>230</v>
      </c>
      <c r="C57" s="72"/>
      <c r="D57" s="72"/>
      <c r="E57" s="72"/>
      <c r="F57" s="72"/>
      <c r="G57" s="72"/>
      <c r="H57" s="72"/>
      <c r="I57" s="72"/>
    </row>
    <row r="58" spans="1:9">
      <c r="A58" s="216" t="s">
        <v>333</v>
      </c>
      <c r="B58" s="75" t="s">
        <v>81</v>
      </c>
      <c r="C58" s="135" t="s">
        <v>64</v>
      </c>
      <c r="D58" s="68">
        <v>12</v>
      </c>
      <c r="E58" s="68">
        <f t="shared" ref="E58" si="18">D58</f>
        <v>12</v>
      </c>
      <c r="F58" s="77"/>
      <c r="G58" s="77"/>
      <c r="H58" s="103">
        <f t="shared" ref="H58:I58" si="19">IF(D58="Rate only",0,D58*F58)</f>
        <v>0</v>
      </c>
      <c r="I58" s="103">
        <f t="shared" si="19"/>
        <v>0</v>
      </c>
    </row>
    <row r="59" spans="1:9">
      <c r="A59" s="218">
        <v>2.4</v>
      </c>
      <c r="B59" s="76" t="s">
        <v>82</v>
      </c>
      <c r="C59" s="72"/>
      <c r="D59" s="72"/>
      <c r="E59" s="72"/>
      <c r="F59" s="73"/>
      <c r="G59" s="73"/>
      <c r="H59" s="99"/>
      <c r="I59" s="100"/>
    </row>
    <row r="60" spans="1:9">
      <c r="A60" s="216" t="s">
        <v>334</v>
      </c>
      <c r="B60" s="75" t="s">
        <v>84</v>
      </c>
      <c r="C60" s="135" t="s">
        <v>64</v>
      </c>
      <c r="D60" s="68">
        <v>25</v>
      </c>
      <c r="E60" s="68">
        <f t="shared" ref="E60:E62" si="20">D60</f>
        <v>25</v>
      </c>
      <c r="F60" s="77"/>
      <c r="G60" s="77"/>
      <c r="H60" s="103">
        <f t="shared" ref="H60:I62" si="21">IF(D60="Rate only",0,D60*F60)</f>
        <v>0</v>
      </c>
      <c r="I60" s="103">
        <f t="shared" si="21"/>
        <v>0</v>
      </c>
    </row>
    <row r="61" spans="1:9">
      <c r="A61" s="216" t="s">
        <v>335</v>
      </c>
      <c r="B61" s="75" t="s">
        <v>83</v>
      </c>
      <c r="C61" s="135" t="s">
        <v>64</v>
      </c>
      <c r="D61" s="68">
        <v>5</v>
      </c>
      <c r="E61" s="68">
        <f>D61</f>
        <v>5</v>
      </c>
      <c r="F61" s="77"/>
      <c r="G61" s="77"/>
      <c r="H61" s="103">
        <f>IF(D61="Rate only",0,D61*F61)</f>
        <v>0</v>
      </c>
      <c r="I61" s="103">
        <f>IF(E61="Rate only",0,E61*G61)</f>
        <v>0</v>
      </c>
    </row>
    <row r="62" spans="1:9" ht="25.5">
      <c r="A62" s="216" t="s">
        <v>336</v>
      </c>
      <c r="B62" s="75" t="s">
        <v>85</v>
      </c>
      <c r="C62" s="135" t="s">
        <v>86</v>
      </c>
      <c r="D62" s="68">
        <v>100</v>
      </c>
      <c r="E62" s="68">
        <f t="shared" si="20"/>
        <v>100</v>
      </c>
      <c r="F62" s="77"/>
      <c r="G62" s="77"/>
      <c r="H62" s="103">
        <f t="shared" si="21"/>
        <v>0</v>
      </c>
      <c r="I62" s="103">
        <f t="shared" si="21"/>
        <v>0</v>
      </c>
    </row>
    <row r="63" spans="1:9" s="192" customFormat="1">
      <c r="A63" s="208">
        <v>3</v>
      </c>
      <c r="B63" s="209" t="s">
        <v>87</v>
      </c>
      <c r="C63" s="210"/>
      <c r="D63" s="208"/>
      <c r="E63" s="208"/>
      <c r="F63" s="211"/>
      <c r="G63" s="211"/>
      <c r="H63" s="211"/>
      <c r="I63" s="211"/>
    </row>
    <row r="64" spans="1:9">
      <c r="A64" s="218">
        <v>3.1</v>
      </c>
      <c r="B64" s="89" t="s">
        <v>88</v>
      </c>
      <c r="C64" s="72"/>
      <c r="D64" s="72"/>
      <c r="E64" s="72"/>
      <c r="F64" s="73"/>
      <c r="G64" s="73"/>
      <c r="H64" s="99"/>
      <c r="I64" s="100"/>
    </row>
    <row r="65" spans="1:9" ht="38.25">
      <c r="A65" s="216" t="s">
        <v>337</v>
      </c>
      <c r="B65" s="75" t="s">
        <v>232</v>
      </c>
      <c r="C65" s="135" t="s">
        <v>18</v>
      </c>
      <c r="D65" s="68">
        <v>6</v>
      </c>
      <c r="E65" s="68">
        <f t="shared" ref="E65:E86" si="22">D65</f>
        <v>6</v>
      </c>
      <c r="F65" s="77"/>
      <c r="G65" s="77"/>
      <c r="H65" s="103">
        <f t="shared" ref="H65:I75" si="23">IF(D65="Rate only",0,D65*F65)</f>
        <v>0</v>
      </c>
      <c r="I65" s="103">
        <f t="shared" si="23"/>
        <v>0</v>
      </c>
    </row>
    <row r="66" spans="1:9" ht="38.25">
      <c r="A66" s="216" t="s">
        <v>338</v>
      </c>
      <c r="B66" s="75" t="s">
        <v>233</v>
      </c>
      <c r="C66" s="135" t="s">
        <v>18</v>
      </c>
      <c r="D66" s="68">
        <v>2</v>
      </c>
      <c r="E66" s="68">
        <f t="shared" si="22"/>
        <v>2</v>
      </c>
      <c r="F66" s="77"/>
      <c r="G66" s="77"/>
      <c r="H66" s="103">
        <f t="shared" ref="H66" si="24">IF(D66="Rate only",0,D66*F66)</f>
        <v>0</v>
      </c>
      <c r="I66" s="103">
        <f t="shared" ref="I66" si="25">IF(E66="Rate only",0,E66*G66)</f>
        <v>0</v>
      </c>
    </row>
    <row r="67" spans="1:9" ht="38.25">
      <c r="A67" s="216" t="s">
        <v>339</v>
      </c>
      <c r="B67" s="75" t="s">
        <v>89</v>
      </c>
      <c r="C67" s="135" t="s">
        <v>18</v>
      </c>
      <c r="D67" s="68">
        <v>2</v>
      </c>
      <c r="E67" s="68">
        <f t="shared" si="22"/>
        <v>2</v>
      </c>
      <c r="F67" s="77"/>
      <c r="G67" s="77"/>
      <c r="H67" s="103">
        <f t="shared" si="23"/>
        <v>0</v>
      </c>
      <c r="I67" s="103">
        <f t="shared" si="23"/>
        <v>0</v>
      </c>
    </row>
    <row r="68" spans="1:9">
      <c r="A68" s="216" t="s">
        <v>340</v>
      </c>
      <c r="B68" s="75" t="s">
        <v>231</v>
      </c>
      <c r="C68" s="135" t="s">
        <v>18</v>
      </c>
      <c r="D68" s="68">
        <v>4</v>
      </c>
      <c r="E68" s="68">
        <f t="shared" si="22"/>
        <v>4</v>
      </c>
      <c r="F68" s="77"/>
      <c r="G68" s="77"/>
      <c r="H68" s="103">
        <f t="shared" si="23"/>
        <v>0</v>
      </c>
      <c r="I68" s="103">
        <f t="shared" si="23"/>
        <v>0</v>
      </c>
    </row>
    <row r="69" spans="1:9">
      <c r="A69" s="218">
        <v>3.2</v>
      </c>
      <c r="B69" s="89" t="s">
        <v>90</v>
      </c>
      <c r="C69" s="72"/>
      <c r="D69" s="72"/>
      <c r="E69" s="72"/>
      <c r="F69" s="73"/>
      <c r="G69" s="73"/>
      <c r="H69" s="99">
        <f t="shared" si="23"/>
        <v>0</v>
      </c>
      <c r="I69" s="100">
        <f t="shared" si="23"/>
        <v>0</v>
      </c>
    </row>
    <row r="70" spans="1:9" ht="25.5">
      <c r="A70" s="216" t="s">
        <v>341</v>
      </c>
      <c r="B70" s="75" t="s">
        <v>234</v>
      </c>
      <c r="C70" s="135" t="s">
        <v>64</v>
      </c>
      <c r="D70" s="68">
        <v>60</v>
      </c>
      <c r="E70" s="68">
        <f t="shared" si="22"/>
        <v>60</v>
      </c>
      <c r="F70" s="77"/>
      <c r="G70" s="77"/>
      <c r="H70" s="103">
        <f t="shared" si="23"/>
        <v>0</v>
      </c>
      <c r="I70" s="103">
        <f t="shared" si="23"/>
        <v>0</v>
      </c>
    </row>
    <row r="71" spans="1:9">
      <c r="A71" s="216" t="s">
        <v>342</v>
      </c>
      <c r="B71" s="75" t="s">
        <v>235</v>
      </c>
      <c r="C71" s="135" t="s">
        <v>64</v>
      </c>
      <c r="D71" s="68">
        <v>60</v>
      </c>
      <c r="E71" s="68">
        <f t="shared" si="22"/>
        <v>60</v>
      </c>
      <c r="F71" s="77"/>
      <c r="G71" s="77"/>
      <c r="H71" s="103">
        <f t="shared" si="23"/>
        <v>0</v>
      </c>
      <c r="I71" s="103">
        <f t="shared" si="23"/>
        <v>0</v>
      </c>
    </row>
    <row r="72" spans="1:9">
      <c r="A72" s="216" t="s">
        <v>343</v>
      </c>
      <c r="B72" s="75" t="s">
        <v>91</v>
      </c>
      <c r="C72" s="135" t="s">
        <v>64</v>
      </c>
      <c r="D72" s="68">
        <v>25</v>
      </c>
      <c r="E72" s="68">
        <f t="shared" si="22"/>
        <v>25</v>
      </c>
      <c r="F72" s="77"/>
      <c r="G72" s="77"/>
      <c r="H72" s="103">
        <f t="shared" si="23"/>
        <v>0</v>
      </c>
      <c r="I72" s="103">
        <f t="shared" si="23"/>
        <v>0</v>
      </c>
    </row>
    <row r="73" spans="1:9">
      <c r="A73" s="216" t="s">
        <v>344</v>
      </c>
      <c r="B73" s="75" t="s">
        <v>92</v>
      </c>
      <c r="C73" s="135" t="s">
        <v>64</v>
      </c>
      <c r="D73" s="68">
        <v>25</v>
      </c>
      <c r="E73" s="68">
        <f t="shared" si="22"/>
        <v>25</v>
      </c>
      <c r="F73" s="77"/>
      <c r="G73" s="77"/>
      <c r="H73" s="103">
        <f t="shared" si="23"/>
        <v>0</v>
      </c>
      <c r="I73" s="103">
        <f t="shared" si="23"/>
        <v>0</v>
      </c>
    </row>
    <row r="74" spans="1:9">
      <c r="A74" s="216" t="s">
        <v>345</v>
      </c>
      <c r="B74" s="75" t="s">
        <v>93</v>
      </c>
      <c r="C74" s="135" t="s">
        <v>64</v>
      </c>
      <c r="D74" s="68">
        <v>20</v>
      </c>
      <c r="E74" s="68">
        <f t="shared" si="22"/>
        <v>20</v>
      </c>
      <c r="F74" s="77"/>
      <c r="G74" s="77"/>
      <c r="H74" s="103">
        <f t="shared" si="23"/>
        <v>0</v>
      </c>
      <c r="I74" s="103">
        <f t="shared" si="23"/>
        <v>0</v>
      </c>
    </row>
    <row r="75" spans="1:9">
      <c r="A75" s="216" t="s">
        <v>346</v>
      </c>
      <c r="B75" s="75" t="s">
        <v>94</v>
      </c>
      <c r="C75" s="135" t="s">
        <v>64</v>
      </c>
      <c r="D75" s="68">
        <v>20</v>
      </c>
      <c r="E75" s="68">
        <f t="shared" si="22"/>
        <v>20</v>
      </c>
      <c r="F75" s="77"/>
      <c r="G75" s="77"/>
      <c r="H75" s="103">
        <f t="shared" si="23"/>
        <v>0</v>
      </c>
      <c r="I75" s="103">
        <f t="shared" si="23"/>
        <v>0</v>
      </c>
    </row>
    <row r="76" spans="1:9">
      <c r="A76" s="218">
        <v>3.3</v>
      </c>
      <c r="B76" s="89" t="s">
        <v>95</v>
      </c>
      <c r="C76" s="72"/>
      <c r="D76" s="72"/>
      <c r="E76" s="72"/>
      <c r="F76" s="73"/>
      <c r="G76" s="73"/>
      <c r="H76" s="99"/>
      <c r="I76" s="100"/>
    </row>
    <row r="77" spans="1:9">
      <c r="A77" s="216" t="s">
        <v>347</v>
      </c>
      <c r="B77" s="75" t="s">
        <v>96</v>
      </c>
      <c r="C77" s="135" t="s">
        <v>18</v>
      </c>
      <c r="D77" s="68">
        <v>4</v>
      </c>
      <c r="E77" s="68">
        <f t="shared" si="22"/>
        <v>4</v>
      </c>
      <c r="F77" s="77"/>
      <c r="G77" s="77"/>
      <c r="H77" s="103">
        <f t="shared" ref="H77:I78" si="26">IF(D77="Rate only",0,D77*F77)</f>
        <v>0</v>
      </c>
      <c r="I77" s="103">
        <f t="shared" si="26"/>
        <v>0</v>
      </c>
    </row>
    <row r="78" spans="1:9">
      <c r="A78" s="216" t="s">
        <v>348</v>
      </c>
      <c r="B78" s="75" t="s">
        <v>97</v>
      </c>
      <c r="C78" s="135" t="s">
        <v>18</v>
      </c>
      <c r="D78" s="68">
        <v>3</v>
      </c>
      <c r="E78" s="68">
        <f t="shared" si="22"/>
        <v>3</v>
      </c>
      <c r="F78" s="77"/>
      <c r="G78" s="77"/>
      <c r="H78" s="103">
        <f t="shared" si="26"/>
        <v>0</v>
      </c>
      <c r="I78" s="103">
        <f t="shared" si="26"/>
        <v>0</v>
      </c>
    </row>
    <row r="79" spans="1:9" s="192" customFormat="1">
      <c r="A79" s="208">
        <v>4</v>
      </c>
      <c r="B79" s="209" t="s">
        <v>98</v>
      </c>
      <c r="C79" s="210"/>
      <c r="D79" s="208"/>
      <c r="E79" s="208"/>
      <c r="F79" s="211"/>
      <c r="G79" s="211"/>
      <c r="H79" s="211"/>
      <c r="I79" s="211"/>
    </row>
    <row r="80" spans="1:9" s="192" customFormat="1" ht="76.5">
      <c r="A80" s="47"/>
      <c r="B80" s="197" t="s">
        <v>349</v>
      </c>
      <c r="C80" s="196"/>
      <c r="D80" s="47"/>
      <c r="E80" s="47"/>
      <c r="F80" s="198"/>
      <c r="G80" s="198"/>
      <c r="H80" s="6"/>
      <c r="I80" s="6"/>
    </row>
    <row r="81" spans="1:9">
      <c r="A81" s="219">
        <v>4.0999999999999996</v>
      </c>
      <c r="B81" s="90" t="s">
        <v>99</v>
      </c>
      <c r="C81" s="135" t="s">
        <v>18</v>
      </c>
      <c r="D81" s="68">
        <v>4</v>
      </c>
      <c r="E81" s="68">
        <f t="shared" si="22"/>
        <v>4</v>
      </c>
      <c r="F81" s="77"/>
      <c r="G81" s="77"/>
      <c r="H81" s="103">
        <f t="shared" ref="H81:I86" si="27">IF(D81="Rate only",0,D81*F81)</f>
        <v>0</v>
      </c>
      <c r="I81" s="103">
        <f t="shared" si="27"/>
        <v>0</v>
      </c>
    </row>
    <row r="82" spans="1:9">
      <c r="A82" s="219">
        <v>4.2</v>
      </c>
      <c r="B82" s="75" t="s">
        <v>100</v>
      </c>
      <c r="C82" s="135" t="s">
        <v>18</v>
      </c>
      <c r="D82" s="68">
        <v>2</v>
      </c>
      <c r="E82" s="68">
        <f t="shared" si="22"/>
        <v>2</v>
      </c>
      <c r="F82" s="77"/>
      <c r="G82" s="77"/>
      <c r="H82" s="103">
        <f t="shared" si="27"/>
        <v>0</v>
      </c>
      <c r="I82" s="103">
        <f t="shared" si="27"/>
        <v>0</v>
      </c>
    </row>
    <row r="83" spans="1:9">
      <c r="A83" s="219">
        <v>4.3</v>
      </c>
      <c r="B83" s="75" t="s">
        <v>101</v>
      </c>
      <c r="C83" s="135" t="s">
        <v>18</v>
      </c>
      <c r="D83" s="68">
        <v>4</v>
      </c>
      <c r="E83" s="68">
        <f t="shared" si="22"/>
        <v>4</v>
      </c>
      <c r="F83" s="77"/>
      <c r="G83" s="77"/>
      <c r="H83" s="103">
        <f t="shared" si="27"/>
        <v>0</v>
      </c>
      <c r="I83" s="103">
        <f t="shared" si="27"/>
        <v>0</v>
      </c>
    </row>
    <row r="84" spans="1:9">
      <c r="A84" s="219">
        <v>4.4000000000000004</v>
      </c>
      <c r="B84" s="75" t="s">
        <v>102</v>
      </c>
      <c r="C84" s="135" t="s">
        <v>18</v>
      </c>
      <c r="D84" s="68">
        <v>4</v>
      </c>
      <c r="E84" s="68">
        <f t="shared" si="22"/>
        <v>4</v>
      </c>
      <c r="F84" s="77"/>
      <c r="G84" s="77"/>
      <c r="H84" s="103">
        <f t="shared" si="27"/>
        <v>0</v>
      </c>
      <c r="I84" s="103">
        <f t="shared" si="27"/>
        <v>0</v>
      </c>
    </row>
    <row r="85" spans="1:9">
      <c r="A85" s="219">
        <v>4.5</v>
      </c>
      <c r="B85" s="75" t="s">
        <v>237</v>
      </c>
      <c r="C85" s="135" t="s">
        <v>18</v>
      </c>
      <c r="D85" s="68">
        <v>10</v>
      </c>
      <c r="E85" s="68">
        <f t="shared" si="22"/>
        <v>10</v>
      </c>
      <c r="F85" s="77"/>
      <c r="G85" s="77"/>
      <c r="H85" s="103">
        <f t="shared" si="27"/>
        <v>0</v>
      </c>
      <c r="I85" s="103">
        <f t="shared" si="27"/>
        <v>0</v>
      </c>
    </row>
    <row r="86" spans="1:9">
      <c r="A86" s="219">
        <v>4.5999999999999996</v>
      </c>
      <c r="B86" s="75" t="s">
        <v>236</v>
      </c>
      <c r="C86" s="135" t="s">
        <v>18</v>
      </c>
      <c r="D86" s="68">
        <v>4</v>
      </c>
      <c r="E86" s="68">
        <f t="shared" si="22"/>
        <v>4</v>
      </c>
      <c r="F86" s="77"/>
      <c r="G86" s="77"/>
      <c r="H86" s="103">
        <f t="shared" si="27"/>
        <v>0</v>
      </c>
      <c r="I86" s="103">
        <f t="shared" si="27"/>
        <v>0</v>
      </c>
    </row>
    <row r="87" spans="1:9">
      <c r="A87" s="74"/>
      <c r="B87" s="75"/>
      <c r="C87" s="72"/>
      <c r="D87" s="72"/>
      <c r="E87" s="72"/>
      <c r="F87" s="73"/>
      <c r="G87" s="73"/>
      <c r="H87" s="99"/>
      <c r="I87" s="100"/>
    </row>
    <row r="88" spans="1:9" s="192" customFormat="1">
      <c r="A88" s="208">
        <v>5</v>
      </c>
      <c r="B88" s="209" t="s">
        <v>103</v>
      </c>
      <c r="C88" s="210"/>
      <c r="D88" s="208"/>
      <c r="E88" s="208"/>
      <c r="F88" s="211"/>
      <c r="G88" s="211"/>
      <c r="H88" s="211"/>
      <c r="I88" s="211"/>
    </row>
    <row r="89" spans="1:9" s="192" customFormat="1" ht="51">
      <c r="A89" s="47"/>
      <c r="B89" s="197" t="s">
        <v>350</v>
      </c>
      <c r="C89" s="196"/>
      <c r="D89" s="47"/>
      <c r="E89" s="47"/>
      <c r="F89" s="198"/>
      <c r="G89" s="198"/>
      <c r="H89" s="6"/>
      <c r="I89" s="6"/>
    </row>
    <row r="90" spans="1:9" s="192" customFormat="1" ht="51">
      <c r="A90" s="47"/>
      <c r="B90" s="197" t="s">
        <v>351</v>
      </c>
      <c r="C90" s="196"/>
      <c r="D90" s="47"/>
      <c r="E90" s="47"/>
      <c r="F90" s="198"/>
      <c r="G90" s="198"/>
      <c r="H90" s="6"/>
      <c r="I90" s="6"/>
    </row>
    <row r="91" spans="1:9" s="192" customFormat="1" ht="38.25">
      <c r="A91" s="47"/>
      <c r="B91" s="197" t="s">
        <v>352</v>
      </c>
      <c r="C91" s="196"/>
      <c r="D91" s="47"/>
      <c r="E91" s="47"/>
      <c r="F91" s="198"/>
      <c r="G91" s="198"/>
      <c r="H91" s="6"/>
      <c r="I91" s="6"/>
    </row>
    <row r="92" spans="1:9">
      <c r="A92" s="212">
        <v>5.0999999999999996</v>
      </c>
      <c r="B92" s="75" t="s">
        <v>104</v>
      </c>
      <c r="C92" s="135" t="s">
        <v>64</v>
      </c>
      <c r="D92" s="68">
        <v>92</v>
      </c>
      <c r="E92" s="68">
        <f t="shared" ref="E92:E115" si="28">D92</f>
        <v>92</v>
      </c>
      <c r="F92" s="77"/>
      <c r="G92" s="77"/>
      <c r="H92" s="103">
        <f t="shared" ref="H92:I115" si="29">IF(D92="Rate only",0,D92*F92)</f>
        <v>0</v>
      </c>
      <c r="I92" s="103">
        <f t="shared" si="29"/>
        <v>0</v>
      </c>
    </row>
    <row r="93" spans="1:9">
      <c r="A93" s="212"/>
      <c r="B93" s="75" t="s">
        <v>70</v>
      </c>
      <c r="C93" s="135" t="s">
        <v>18</v>
      </c>
      <c r="D93" s="68">
        <v>6</v>
      </c>
      <c r="E93" s="68">
        <f t="shared" si="28"/>
        <v>6</v>
      </c>
      <c r="F93" s="77"/>
      <c r="G93" s="77"/>
      <c r="H93" s="103">
        <f t="shared" si="29"/>
        <v>0</v>
      </c>
      <c r="I93" s="103">
        <f t="shared" si="29"/>
        <v>0</v>
      </c>
    </row>
    <row r="94" spans="1:9">
      <c r="A94" s="212">
        <v>5.2</v>
      </c>
      <c r="B94" s="75" t="s">
        <v>105</v>
      </c>
      <c r="C94" s="135" t="s">
        <v>64</v>
      </c>
      <c r="D94" s="68">
        <v>47</v>
      </c>
      <c r="E94" s="68">
        <f t="shared" ref="E94:E95" si="30">D94</f>
        <v>47</v>
      </c>
      <c r="F94" s="77"/>
      <c r="G94" s="77"/>
      <c r="H94" s="103">
        <f t="shared" si="29"/>
        <v>0</v>
      </c>
      <c r="I94" s="103">
        <f t="shared" si="29"/>
        <v>0</v>
      </c>
    </row>
    <row r="95" spans="1:9">
      <c r="A95" s="212"/>
      <c r="B95" s="75" t="s">
        <v>70</v>
      </c>
      <c r="C95" s="135" t="s">
        <v>18</v>
      </c>
      <c r="D95" s="68">
        <v>8</v>
      </c>
      <c r="E95" s="68">
        <f t="shared" si="30"/>
        <v>8</v>
      </c>
      <c r="F95" s="77"/>
      <c r="G95" s="77"/>
      <c r="H95" s="103">
        <f t="shared" si="29"/>
        <v>0</v>
      </c>
      <c r="I95" s="103">
        <f t="shared" si="29"/>
        <v>0</v>
      </c>
    </row>
    <row r="96" spans="1:9">
      <c r="A96" s="212">
        <v>5.3</v>
      </c>
      <c r="B96" s="75" t="s">
        <v>106</v>
      </c>
      <c r="C96" s="135" t="s">
        <v>64</v>
      </c>
      <c r="D96" s="68">
        <v>10</v>
      </c>
      <c r="E96" s="68">
        <f t="shared" si="28"/>
        <v>10</v>
      </c>
      <c r="F96" s="77"/>
      <c r="G96" s="77"/>
      <c r="H96" s="103">
        <f t="shared" si="29"/>
        <v>0</v>
      </c>
      <c r="I96" s="103">
        <f t="shared" si="29"/>
        <v>0</v>
      </c>
    </row>
    <row r="97" spans="1:9">
      <c r="A97" s="212"/>
      <c r="B97" s="75" t="s">
        <v>70</v>
      </c>
      <c r="C97" s="135" t="s">
        <v>18</v>
      </c>
      <c r="D97" s="68">
        <v>2</v>
      </c>
      <c r="E97" s="68">
        <f t="shared" si="28"/>
        <v>2</v>
      </c>
      <c r="F97" s="77"/>
      <c r="G97" s="77"/>
      <c r="H97" s="103">
        <f t="shared" si="29"/>
        <v>0</v>
      </c>
      <c r="I97" s="103">
        <f t="shared" si="29"/>
        <v>0</v>
      </c>
    </row>
    <row r="98" spans="1:9">
      <c r="A98" s="212">
        <v>5.4</v>
      </c>
      <c r="B98" s="75" t="s">
        <v>125</v>
      </c>
      <c r="C98" s="135" t="s">
        <v>64</v>
      </c>
      <c r="D98" s="68">
        <v>20</v>
      </c>
      <c r="E98" s="68">
        <f t="shared" si="28"/>
        <v>20</v>
      </c>
      <c r="F98" s="77"/>
      <c r="G98" s="77"/>
      <c r="H98" s="103">
        <f t="shared" si="29"/>
        <v>0</v>
      </c>
      <c r="I98" s="103">
        <f t="shared" si="29"/>
        <v>0</v>
      </c>
    </row>
    <row r="99" spans="1:9">
      <c r="A99" s="212"/>
      <c r="B99" s="75" t="s">
        <v>70</v>
      </c>
      <c r="C99" s="135" t="s">
        <v>18</v>
      </c>
      <c r="D99" s="68">
        <v>4</v>
      </c>
      <c r="E99" s="68">
        <f t="shared" si="28"/>
        <v>4</v>
      </c>
      <c r="F99" s="77"/>
      <c r="G99" s="77"/>
      <c r="H99" s="103">
        <f t="shared" si="29"/>
        <v>0</v>
      </c>
      <c r="I99" s="103">
        <f t="shared" si="29"/>
        <v>0</v>
      </c>
    </row>
    <row r="100" spans="1:9">
      <c r="A100" s="212">
        <v>5.7</v>
      </c>
      <c r="B100" s="75" t="s">
        <v>107</v>
      </c>
      <c r="C100" s="135" t="s">
        <v>64</v>
      </c>
      <c r="D100" s="68">
        <v>122</v>
      </c>
      <c r="E100" s="68">
        <f t="shared" si="28"/>
        <v>122</v>
      </c>
      <c r="F100" s="77"/>
      <c r="G100" s="77"/>
      <c r="H100" s="103">
        <f t="shared" si="29"/>
        <v>0</v>
      </c>
      <c r="I100" s="103">
        <f t="shared" si="29"/>
        <v>0</v>
      </c>
    </row>
    <row r="101" spans="1:9">
      <c r="A101" s="212"/>
      <c r="B101" s="75" t="s">
        <v>70</v>
      </c>
      <c r="C101" s="135" t="s">
        <v>18</v>
      </c>
      <c r="D101" s="68">
        <v>32</v>
      </c>
      <c r="E101" s="68">
        <f t="shared" si="28"/>
        <v>32</v>
      </c>
      <c r="F101" s="77"/>
      <c r="G101" s="77"/>
      <c r="H101" s="103">
        <f t="shared" si="29"/>
        <v>0</v>
      </c>
      <c r="I101" s="103">
        <f t="shared" si="29"/>
        <v>0</v>
      </c>
    </row>
    <row r="102" spans="1:9">
      <c r="A102" s="212">
        <v>5.8</v>
      </c>
      <c r="B102" s="75" t="s">
        <v>108</v>
      </c>
      <c r="C102" s="135" t="s">
        <v>64</v>
      </c>
      <c r="D102" s="68">
        <v>100</v>
      </c>
      <c r="E102" s="68">
        <f t="shared" si="28"/>
        <v>100</v>
      </c>
      <c r="F102" s="77"/>
      <c r="G102" s="77"/>
      <c r="H102" s="103">
        <f t="shared" si="29"/>
        <v>0</v>
      </c>
      <c r="I102" s="103">
        <f t="shared" si="29"/>
        <v>0</v>
      </c>
    </row>
    <row r="103" spans="1:9">
      <c r="A103" s="212"/>
      <c r="B103" s="75" t="s">
        <v>70</v>
      </c>
      <c r="C103" s="135" t="s">
        <v>18</v>
      </c>
      <c r="D103" s="68">
        <v>12</v>
      </c>
      <c r="E103" s="68">
        <f t="shared" si="28"/>
        <v>12</v>
      </c>
      <c r="F103" s="77"/>
      <c r="G103" s="77"/>
      <c r="H103" s="103">
        <f t="shared" si="29"/>
        <v>0</v>
      </c>
      <c r="I103" s="103">
        <f t="shared" si="29"/>
        <v>0</v>
      </c>
    </row>
    <row r="104" spans="1:9">
      <c r="A104" s="212">
        <v>5.9</v>
      </c>
      <c r="B104" s="75" t="s">
        <v>109</v>
      </c>
      <c r="C104" s="135" t="s">
        <v>64</v>
      </c>
      <c r="D104" s="68">
        <v>42</v>
      </c>
      <c r="E104" s="68">
        <f t="shared" si="28"/>
        <v>42</v>
      </c>
      <c r="F104" s="77"/>
      <c r="G104" s="77"/>
      <c r="H104" s="103">
        <f t="shared" si="29"/>
        <v>0</v>
      </c>
      <c r="I104" s="103">
        <f t="shared" si="29"/>
        <v>0</v>
      </c>
    </row>
    <row r="105" spans="1:9">
      <c r="A105" s="212"/>
      <c r="B105" s="75" t="s">
        <v>70</v>
      </c>
      <c r="C105" s="135" t="s">
        <v>18</v>
      </c>
      <c r="D105" s="68">
        <v>16</v>
      </c>
      <c r="E105" s="68">
        <f t="shared" si="28"/>
        <v>16</v>
      </c>
      <c r="F105" s="77"/>
      <c r="G105" s="77"/>
      <c r="H105" s="103">
        <f t="shared" si="29"/>
        <v>0</v>
      </c>
      <c r="I105" s="103">
        <f t="shared" si="29"/>
        <v>0</v>
      </c>
    </row>
    <row r="106" spans="1:9">
      <c r="A106" s="220">
        <v>5.0999999999999996</v>
      </c>
      <c r="B106" s="75" t="s">
        <v>110</v>
      </c>
      <c r="C106" s="135" t="s">
        <v>64</v>
      </c>
      <c r="D106" s="68">
        <v>78</v>
      </c>
      <c r="E106" s="68">
        <f t="shared" si="28"/>
        <v>78</v>
      </c>
      <c r="F106" s="77"/>
      <c r="G106" s="77"/>
      <c r="H106" s="103">
        <f t="shared" si="29"/>
        <v>0</v>
      </c>
      <c r="I106" s="103">
        <f t="shared" si="29"/>
        <v>0</v>
      </c>
    </row>
    <row r="107" spans="1:9">
      <c r="A107" s="220"/>
      <c r="B107" s="75" t="s">
        <v>70</v>
      </c>
      <c r="C107" s="135" t="s">
        <v>18</v>
      </c>
      <c r="D107" s="68">
        <v>16</v>
      </c>
      <c r="E107" s="68">
        <f t="shared" si="28"/>
        <v>16</v>
      </c>
      <c r="F107" s="77"/>
      <c r="G107" s="77"/>
      <c r="H107" s="103">
        <f t="shared" si="29"/>
        <v>0</v>
      </c>
      <c r="I107" s="103">
        <f t="shared" si="29"/>
        <v>0</v>
      </c>
    </row>
    <row r="108" spans="1:9">
      <c r="A108" s="220">
        <v>5.1100000000000003</v>
      </c>
      <c r="B108" s="75" t="s">
        <v>111</v>
      </c>
      <c r="C108" s="135" t="s">
        <v>64</v>
      </c>
      <c r="D108" s="68">
        <v>135</v>
      </c>
      <c r="E108" s="68">
        <f t="shared" si="28"/>
        <v>135</v>
      </c>
      <c r="F108" s="77"/>
      <c r="G108" s="77"/>
      <c r="H108" s="103">
        <f t="shared" si="29"/>
        <v>0</v>
      </c>
      <c r="I108" s="103">
        <f t="shared" si="29"/>
        <v>0</v>
      </c>
    </row>
    <row r="109" spans="1:9">
      <c r="A109" s="212"/>
      <c r="B109" s="75" t="s">
        <v>70</v>
      </c>
      <c r="C109" s="135" t="s">
        <v>18</v>
      </c>
      <c r="D109" s="68">
        <v>32</v>
      </c>
      <c r="E109" s="68">
        <f t="shared" si="28"/>
        <v>32</v>
      </c>
      <c r="F109" s="77"/>
      <c r="G109" s="77"/>
      <c r="H109" s="103">
        <f t="shared" si="29"/>
        <v>0</v>
      </c>
      <c r="I109" s="103">
        <f t="shared" si="29"/>
        <v>0</v>
      </c>
    </row>
    <row r="110" spans="1:9">
      <c r="A110" s="220">
        <v>5.12</v>
      </c>
      <c r="B110" s="75" t="s">
        <v>112</v>
      </c>
      <c r="C110" s="135" t="s">
        <v>64</v>
      </c>
      <c r="D110" s="68">
        <v>10</v>
      </c>
      <c r="E110" s="68">
        <f t="shared" si="28"/>
        <v>10</v>
      </c>
      <c r="F110" s="77"/>
      <c r="G110" s="77"/>
      <c r="H110" s="103">
        <f t="shared" si="29"/>
        <v>0</v>
      </c>
      <c r="I110" s="103">
        <f t="shared" si="29"/>
        <v>0</v>
      </c>
    </row>
    <row r="111" spans="1:9">
      <c r="A111" s="220"/>
      <c r="B111" s="75" t="s">
        <v>70</v>
      </c>
      <c r="C111" s="135" t="s">
        <v>18</v>
      </c>
      <c r="D111" s="68">
        <v>4</v>
      </c>
      <c r="E111" s="68">
        <f t="shared" si="28"/>
        <v>4</v>
      </c>
      <c r="F111" s="77"/>
      <c r="G111" s="77"/>
      <c r="H111" s="103">
        <f t="shared" si="29"/>
        <v>0</v>
      </c>
      <c r="I111" s="103">
        <f t="shared" si="29"/>
        <v>0</v>
      </c>
    </row>
    <row r="112" spans="1:9">
      <c r="A112" s="220">
        <v>5.13</v>
      </c>
      <c r="B112" s="75" t="s">
        <v>113</v>
      </c>
      <c r="C112" s="135" t="s">
        <v>64</v>
      </c>
      <c r="D112" s="68">
        <v>10</v>
      </c>
      <c r="E112" s="68">
        <f t="shared" si="28"/>
        <v>10</v>
      </c>
      <c r="F112" s="77"/>
      <c r="G112" s="77"/>
      <c r="H112" s="103">
        <f t="shared" si="29"/>
        <v>0</v>
      </c>
      <c r="I112" s="103">
        <f t="shared" si="29"/>
        <v>0</v>
      </c>
    </row>
    <row r="113" spans="1:9">
      <c r="A113" s="212"/>
      <c r="B113" s="75" t="s">
        <v>70</v>
      </c>
      <c r="C113" s="135" t="s">
        <v>18</v>
      </c>
      <c r="D113" s="68">
        <v>4</v>
      </c>
      <c r="E113" s="68">
        <f t="shared" si="28"/>
        <v>4</v>
      </c>
      <c r="F113" s="77"/>
      <c r="G113" s="77"/>
      <c r="H113" s="103">
        <f t="shared" si="29"/>
        <v>0</v>
      </c>
      <c r="I113" s="103">
        <f t="shared" si="29"/>
        <v>0</v>
      </c>
    </row>
    <row r="114" spans="1:9">
      <c r="A114" s="220">
        <v>5.14</v>
      </c>
      <c r="B114" s="75" t="s">
        <v>114</v>
      </c>
      <c r="C114" s="135" t="s">
        <v>64</v>
      </c>
      <c r="D114" s="68">
        <v>10</v>
      </c>
      <c r="E114" s="68">
        <f t="shared" si="28"/>
        <v>10</v>
      </c>
      <c r="F114" s="77"/>
      <c r="G114" s="77"/>
      <c r="H114" s="103">
        <f t="shared" si="29"/>
        <v>0</v>
      </c>
      <c r="I114" s="103">
        <f t="shared" si="29"/>
        <v>0</v>
      </c>
    </row>
    <row r="115" spans="1:9">
      <c r="A115" s="220"/>
      <c r="B115" s="75" t="s">
        <v>70</v>
      </c>
      <c r="C115" s="135" t="s">
        <v>18</v>
      </c>
      <c r="D115" s="68">
        <v>4</v>
      </c>
      <c r="E115" s="68">
        <f t="shared" si="28"/>
        <v>4</v>
      </c>
      <c r="F115" s="77"/>
      <c r="G115" s="77"/>
      <c r="H115" s="103">
        <f t="shared" si="29"/>
        <v>0</v>
      </c>
      <c r="I115" s="103">
        <f t="shared" si="29"/>
        <v>0</v>
      </c>
    </row>
    <row r="116" spans="1:9" s="192" customFormat="1">
      <c r="A116" s="208">
        <v>6</v>
      </c>
      <c r="B116" s="209" t="s">
        <v>115</v>
      </c>
      <c r="C116" s="210"/>
      <c r="D116" s="208"/>
      <c r="E116" s="208"/>
      <c r="F116" s="211"/>
      <c r="G116" s="211"/>
      <c r="H116" s="211"/>
      <c r="I116" s="211"/>
    </row>
    <row r="117" spans="1:9">
      <c r="A117" s="219">
        <v>6.1</v>
      </c>
      <c r="B117" s="90" t="s">
        <v>116</v>
      </c>
      <c r="C117" s="135" t="s">
        <v>18</v>
      </c>
      <c r="D117" s="68">
        <v>2</v>
      </c>
      <c r="E117" s="68">
        <v>2</v>
      </c>
      <c r="F117" s="77"/>
      <c r="G117" s="77"/>
      <c r="H117" s="103">
        <f t="shared" ref="H117:I120" si="31">IF(D117="Rate only",0,D117*F117)</f>
        <v>0</v>
      </c>
      <c r="I117" s="103">
        <f t="shared" si="31"/>
        <v>0</v>
      </c>
    </row>
    <row r="118" spans="1:9" s="111" customFormat="1" ht="30">
      <c r="A118" s="219">
        <v>6.2</v>
      </c>
      <c r="B118" s="110" t="s">
        <v>138</v>
      </c>
      <c r="C118" s="135" t="s">
        <v>44</v>
      </c>
      <c r="D118" s="68">
        <v>2</v>
      </c>
      <c r="E118" s="68">
        <v>2</v>
      </c>
      <c r="F118" s="77"/>
      <c r="G118" s="77"/>
      <c r="H118" s="103">
        <f t="shared" si="31"/>
        <v>0</v>
      </c>
      <c r="I118" s="103">
        <f t="shared" si="31"/>
        <v>0</v>
      </c>
    </row>
    <row r="119" spans="1:9">
      <c r="A119" s="219">
        <v>6.3</v>
      </c>
      <c r="B119" s="75" t="s">
        <v>117</v>
      </c>
      <c r="C119" s="135" t="s">
        <v>18</v>
      </c>
      <c r="D119" s="68">
        <v>1</v>
      </c>
      <c r="E119" s="68">
        <v>1</v>
      </c>
      <c r="F119" s="77"/>
      <c r="G119" s="77"/>
      <c r="H119" s="103">
        <f t="shared" si="31"/>
        <v>0</v>
      </c>
      <c r="I119" s="103">
        <f t="shared" si="31"/>
        <v>0</v>
      </c>
    </row>
    <row r="120" spans="1:9">
      <c r="A120" s="219">
        <v>6.4</v>
      </c>
      <c r="B120" s="75" t="s">
        <v>118</v>
      </c>
      <c r="C120" s="135" t="s">
        <v>18</v>
      </c>
      <c r="D120" s="68">
        <v>4</v>
      </c>
      <c r="E120" s="68">
        <v>4</v>
      </c>
      <c r="F120" s="77"/>
      <c r="G120" s="77"/>
      <c r="H120" s="103">
        <f t="shared" si="31"/>
        <v>0</v>
      </c>
      <c r="I120" s="103">
        <f t="shared" si="31"/>
        <v>0</v>
      </c>
    </row>
    <row r="121" spans="1:9" s="192" customFormat="1">
      <c r="A121" s="208">
        <v>7</v>
      </c>
      <c r="B121" s="209" t="s">
        <v>119</v>
      </c>
      <c r="C121" s="210"/>
      <c r="D121" s="208"/>
      <c r="E121" s="208"/>
      <c r="F121" s="211"/>
      <c r="G121" s="211"/>
      <c r="H121" s="211"/>
      <c r="I121" s="211"/>
    </row>
    <row r="122" spans="1:9" ht="51">
      <c r="A122" s="74"/>
      <c r="B122" s="75" t="s">
        <v>238</v>
      </c>
      <c r="C122" s="135" t="s">
        <v>120</v>
      </c>
      <c r="D122" s="68">
        <v>1</v>
      </c>
      <c r="E122" s="68">
        <v>1</v>
      </c>
      <c r="F122" s="77"/>
      <c r="G122" s="77"/>
      <c r="H122" s="103">
        <f t="shared" ref="H122:I122" si="32">IF(D122="Rate only",0,D122*F122)</f>
        <v>0</v>
      </c>
      <c r="I122" s="103">
        <f t="shared" si="32"/>
        <v>0</v>
      </c>
    </row>
    <row r="123" spans="1:9">
      <c r="A123" s="91"/>
      <c r="B123" s="92"/>
      <c r="C123" s="93"/>
      <c r="D123" s="93"/>
      <c r="E123" s="93"/>
      <c r="F123" s="94"/>
      <c r="G123" s="94"/>
      <c r="H123" s="116"/>
      <c r="I123" s="73"/>
    </row>
    <row r="124" spans="1:9" ht="15">
      <c r="A124" s="79"/>
      <c r="B124" s="80" t="s">
        <v>52</v>
      </c>
      <c r="C124" s="81"/>
      <c r="D124" s="81"/>
      <c r="E124" s="81"/>
      <c r="F124" s="82"/>
      <c r="G124" s="83"/>
      <c r="H124" s="83">
        <f>SUM(H21:H123)</f>
        <v>0</v>
      </c>
      <c r="I124" s="117">
        <f>SUM(I21:I123)</f>
        <v>0</v>
      </c>
    </row>
    <row r="125" spans="1:9">
      <c r="I125" s="88"/>
    </row>
  </sheetData>
  <mergeCells count="7">
    <mergeCell ref="A1:I1"/>
    <mergeCell ref="A2:A3"/>
    <mergeCell ref="B2:B3"/>
    <mergeCell ref="C2:C3"/>
    <mergeCell ref="D2:E2"/>
    <mergeCell ref="F2:G2"/>
    <mergeCell ref="H2:I2"/>
  </mergeCells>
  <phoneticPr fontId="22"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C0DA4-42C7-4680-8ADA-F2C403F12DE0}">
  <sheetPr>
    <tabColor rgb="FF00B050"/>
  </sheetPr>
  <dimension ref="A1:I35"/>
  <sheetViews>
    <sheetView zoomScale="85" zoomScaleNormal="85" workbookViewId="0">
      <pane ySplit="3" topLeftCell="A4" activePane="bottomLeft" state="frozen"/>
      <selection sqref="A1:H1"/>
      <selection pane="bottomLeft" activeCell="R8" sqref="A8:R8"/>
    </sheetView>
  </sheetViews>
  <sheetFormatPr defaultColWidth="7.5703125" defaultRowHeight="12.75"/>
  <cols>
    <col min="1" max="1" width="7.5703125" style="84"/>
    <col min="2" max="2" width="66.28515625" style="85" customWidth="1"/>
    <col min="3" max="3" width="11.140625" style="86" customWidth="1"/>
    <col min="4" max="4" width="13" style="86" customWidth="1"/>
    <col min="5" max="5" width="12.7109375" style="86" customWidth="1"/>
    <col min="6" max="7" width="12.7109375" style="87" customWidth="1"/>
    <col min="8" max="8" width="14.7109375" style="87" bestFit="1" customWidth="1"/>
    <col min="9" max="9" width="12.7109375" style="87" customWidth="1"/>
    <col min="10" max="16384" width="7.5703125" style="65"/>
  </cols>
  <sheetData>
    <row r="1" spans="1:9" s="55" customFormat="1">
      <c r="A1" s="249" t="s">
        <v>164</v>
      </c>
      <c r="B1" s="249"/>
      <c r="C1" s="249"/>
      <c r="D1" s="249"/>
      <c r="E1" s="249"/>
      <c r="F1" s="249"/>
      <c r="G1" s="249"/>
      <c r="H1" s="249"/>
      <c r="I1" s="249"/>
    </row>
    <row r="2" spans="1:9" s="55" customFormat="1" ht="13.9" customHeight="1">
      <c r="A2" s="263" t="s">
        <v>1</v>
      </c>
      <c r="B2" s="264" t="s">
        <v>2</v>
      </c>
      <c r="C2" s="265" t="s">
        <v>3</v>
      </c>
      <c r="D2" s="253" t="s">
        <v>127</v>
      </c>
      <c r="E2" s="254"/>
      <c r="F2" s="255" t="s">
        <v>4</v>
      </c>
      <c r="G2" s="255"/>
      <c r="H2" s="255" t="s">
        <v>5</v>
      </c>
      <c r="I2" s="255"/>
    </row>
    <row r="3" spans="1:9" s="55" customFormat="1" ht="27.6" customHeight="1">
      <c r="A3" s="263"/>
      <c r="B3" s="264"/>
      <c r="C3" s="265"/>
      <c r="D3" s="101" t="s">
        <v>6</v>
      </c>
      <c r="E3" s="101" t="s">
        <v>7</v>
      </c>
      <c r="F3" s="101" t="s">
        <v>6</v>
      </c>
      <c r="G3" s="101" t="s">
        <v>7</v>
      </c>
      <c r="H3" s="101" t="s">
        <v>6</v>
      </c>
      <c r="I3" s="101" t="s">
        <v>7</v>
      </c>
    </row>
    <row r="4" spans="1:9" s="230" customFormat="1">
      <c r="A4" s="231"/>
      <c r="B4" s="232"/>
      <c r="C4" s="228"/>
      <c r="D4" s="229"/>
      <c r="E4" s="229"/>
      <c r="F4" s="228"/>
      <c r="G4" s="228"/>
      <c r="H4" s="228"/>
      <c r="I4" s="228"/>
    </row>
    <row r="5" spans="1:9" s="225" customFormat="1">
      <c r="A5" s="222" t="s">
        <v>131</v>
      </c>
      <c r="B5" s="223" t="s">
        <v>359</v>
      </c>
      <c r="C5" s="224"/>
      <c r="D5" s="224"/>
      <c r="E5" s="224"/>
      <c r="F5" s="224"/>
      <c r="G5" s="224"/>
      <c r="H5" s="224"/>
      <c r="I5" s="224"/>
    </row>
    <row r="6" spans="1:9" s="225" customFormat="1" ht="38.25">
      <c r="A6" s="226">
        <v>1</v>
      </c>
      <c r="B6" s="227" t="s">
        <v>360</v>
      </c>
      <c r="C6" s="228"/>
      <c r="D6" s="229"/>
      <c r="E6" s="229"/>
      <c r="F6" s="228"/>
      <c r="G6" s="228"/>
      <c r="H6" s="228"/>
      <c r="I6" s="228"/>
    </row>
    <row r="7" spans="1:9" s="225" customFormat="1" ht="25.5">
      <c r="A7" s="226">
        <v>2</v>
      </c>
      <c r="B7" s="227" t="s">
        <v>373</v>
      </c>
      <c r="C7" s="228"/>
      <c r="D7" s="229"/>
      <c r="E7" s="229"/>
      <c r="F7" s="228"/>
      <c r="G7" s="228"/>
      <c r="H7" s="228"/>
      <c r="I7" s="228"/>
    </row>
    <row r="8" spans="1:9" s="225" customFormat="1">
      <c r="A8" s="226">
        <v>3</v>
      </c>
      <c r="B8" s="227" t="s">
        <v>372</v>
      </c>
      <c r="C8" s="228"/>
      <c r="D8" s="229"/>
      <c r="E8" s="229"/>
      <c r="F8" s="228"/>
      <c r="G8" s="228"/>
      <c r="H8" s="228"/>
      <c r="I8" s="228"/>
    </row>
    <row r="9" spans="1:9" s="230" customFormat="1">
      <c r="A9" s="226">
        <v>4</v>
      </c>
      <c r="B9" s="227" t="s">
        <v>361</v>
      </c>
      <c r="C9" s="228"/>
      <c r="D9" s="229"/>
      <c r="E9" s="229"/>
      <c r="F9" s="228"/>
      <c r="G9" s="228"/>
      <c r="H9" s="228"/>
      <c r="I9" s="228"/>
    </row>
    <row r="10" spans="1:9" s="225" customFormat="1">
      <c r="A10" s="226">
        <v>5</v>
      </c>
      <c r="B10" s="227" t="s">
        <v>370</v>
      </c>
      <c r="C10" s="228"/>
      <c r="D10" s="229"/>
      <c r="E10" s="229"/>
      <c r="F10" s="228"/>
      <c r="G10" s="228"/>
      <c r="H10" s="228"/>
      <c r="I10" s="228"/>
    </row>
    <row r="11" spans="1:9" s="230" customFormat="1">
      <c r="A11" s="226">
        <v>6</v>
      </c>
      <c r="B11" s="227" t="s">
        <v>362</v>
      </c>
      <c r="C11" s="228"/>
      <c r="D11" s="229"/>
      <c r="E11" s="229"/>
      <c r="F11" s="228"/>
      <c r="G11" s="228"/>
      <c r="H11" s="228"/>
      <c r="I11" s="228"/>
    </row>
    <row r="12" spans="1:9" s="230" customFormat="1">
      <c r="A12" s="226">
        <v>7</v>
      </c>
      <c r="B12" s="227" t="s">
        <v>363</v>
      </c>
      <c r="C12" s="228"/>
      <c r="D12" s="229"/>
      <c r="E12" s="229"/>
      <c r="F12" s="228"/>
      <c r="G12" s="228"/>
      <c r="H12" s="228"/>
      <c r="I12" s="228"/>
    </row>
    <row r="13" spans="1:9" s="230" customFormat="1" ht="25.5">
      <c r="A13" s="226">
        <v>8</v>
      </c>
      <c r="B13" s="227" t="s">
        <v>371</v>
      </c>
      <c r="C13" s="228"/>
      <c r="D13" s="229"/>
      <c r="E13" s="229"/>
      <c r="F13" s="228"/>
      <c r="G13" s="228"/>
      <c r="H13" s="228"/>
      <c r="I13" s="228"/>
    </row>
    <row r="14" spans="1:9" s="230" customFormat="1" ht="25.5">
      <c r="A14" s="226">
        <v>9</v>
      </c>
      <c r="B14" s="227" t="s">
        <v>364</v>
      </c>
      <c r="C14" s="228"/>
      <c r="D14" s="229"/>
      <c r="E14" s="229"/>
      <c r="F14" s="228"/>
      <c r="G14" s="228"/>
      <c r="H14" s="228"/>
      <c r="I14" s="228"/>
    </row>
    <row r="15" spans="1:9" s="230" customFormat="1" ht="38.25">
      <c r="A15" s="226">
        <v>10</v>
      </c>
      <c r="B15" s="227" t="s">
        <v>365</v>
      </c>
      <c r="C15" s="228"/>
      <c r="D15" s="229"/>
      <c r="E15" s="229"/>
      <c r="F15" s="228"/>
      <c r="G15" s="228"/>
      <c r="H15" s="228"/>
      <c r="I15" s="228"/>
    </row>
    <row r="16" spans="1:9" s="230" customFormat="1" ht="25.5">
      <c r="A16" s="226">
        <v>11</v>
      </c>
      <c r="B16" s="227" t="s">
        <v>366</v>
      </c>
      <c r="C16" s="228"/>
      <c r="D16" s="229"/>
      <c r="E16" s="229"/>
      <c r="F16" s="228"/>
      <c r="G16" s="228"/>
      <c r="H16" s="228"/>
      <c r="I16" s="228"/>
    </row>
    <row r="17" spans="1:9" s="230" customFormat="1" ht="25.5">
      <c r="A17" s="226">
        <v>12</v>
      </c>
      <c r="B17" s="227" t="s">
        <v>367</v>
      </c>
      <c r="C17" s="228"/>
      <c r="D17" s="229"/>
      <c r="E17" s="229"/>
      <c r="F17" s="228"/>
      <c r="G17" s="228"/>
      <c r="H17" s="228"/>
      <c r="I17" s="228"/>
    </row>
    <row r="18" spans="1:9" s="230" customFormat="1">
      <c r="A18" s="226">
        <v>13</v>
      </c>
      <c r="B18" s="227" t="s">
        <v>368</v>
      </c>
      <c r="C18" s="228"/>
      <c r="D18" s="229"/>
      <c r="E18" s="229"/>
      <c r="F18" s="228"/>
      <c r="G18" s="228"/>
      <c r="H18" s="228"/>
      <c r="I18" s="228"/>
    </row>
    <row r="19" spans="1:9" s="230" customFormat="1">
      <c r="A19" s="231"/>
      <c r="B19" s="232"/>
      <c r="C19" s="228"/>
      <c r="D19" s="229"/>
      <c r="E19" s="229"/>
      <c r="F19" s="228"/>
      <c r="G19" s="228"/>
      <c r="H19" s="228"/>
      <c r="I19" s="228"/>
    </row>
    <row r="20" spans="1:9" s="225" customFormat="1">
      <c r="A20" s="233" t="s">
        <v>59</v>
      </c>
      <c r="B20" s="234" t="s">
        <v>369</v>
      </c>
      <c r="C20" s="235"/>
      <c r="D20" s="235"/>
      <c r="E20" s="235"/>
      <c r="F20" s="235"/>
      <c r="G20" s="235"/>
      <c r="H20" s="235"/>
      <c r="I20" s="235"/>
    </row>
    <row r="21" spans="1:9" ht="51">
      <c r="A21" s="70"/>
      <c r="B21" s="71" t="s">
        <v>60</v>
      </c>
      <c r="C21" s="72"/>
      <c r="D21" s="72"/>
      <c r="E21" s="72"/>
      <c r="F21" s="73"/>
      <c r="G21" s="73"/>
      <c r="H21" s="73"/>
      <c r="I21" s="73"/>
    </row>
    <row r="22" spans="1:9" ht="140.25">
      <c r="A22" s="70"/>
      <c r="B22" s="71" t="s">
        <v>219</v>
      </c>
      <c r="C22" s="72"/>
      <c r="D22" s="72"/>
      <c r="E22" s="72"/>
      <c r="F22" s="73"/>
      <c r="G22" s="73"/>
      <c r="H22" s="73"/>
      <c r="I22" s="73"/>
    </row>
    <row r="23" spans="1:9" ht="331.5">
      <c r="A23" s="74">
        <v>1</v>
      </c>
      <c r="B23" s="75" t="s">
        <v>302</v>
      </c>
      <c r="C23" s="72" t="s">
        <v>44</v>
      </c>
      <c r="D23" s="72">
        <v>2</v>
      </c>
      <c r="E23" s="72">
        <v>2</v>
      </c>
      <c r="F23" s="77"/>
      <c r="G23" s="77"/>
      <c r="H23" s="103">
        <f t="shared" ref="H23" si="0">IF(D23="Rate only",0,D23*F23)</f>
        <v>0</v>
      </c>
      <c r="I23" s="103">
        <f t="shared" ref="I23" si="1">IF(E23="Rate only",0,E23*G23)</f>
        <v>0</v>
      </c>
    </row>
    <row r="24" spans="1:9" ht="180.75">
      <c r="A24" s="74">
        <v>2</v>
      </c>
      <c r="B24" s="75" t="s">
        <v>301</v>
      </c>
      <c r="C24" s="135" t="s">
        <v>44</v>
      </c>
      <c r="D24" s="68">
        <v>2</v>
      </c>
      <c r="E24" s="68">
        <v>2</v>
      </c>
      <c r="F24" s="77"/>
      <c r="G24" s="77"/>
      <c r="H24" s="103">
        <f t="shared" ref="H24:I24" si="2">IF(D24="Rate only",0,D24*F24)</f>
        <v>0</v>
      </c>
      <c r="I24" s="103">
        <f t="shared" si="2"/>
        <v>0</v>
      </c>
    </row>
    <row r="25" spans="1:9" ht="127.5">
      <c r="A25" s="74">
        <v>3</v>
      </c>
      <c r="B25" s="75" t="s">
        <v>220</v>
      </c>
      <c r="C25" s="135" t="s">
        <v>44</v>
      </c>
      <c r="D25" s="72" t="s">
        <v>130</v>
      </c>
      <c r="E25" s="72" t="str">
        <f>D25</f>
        <v>Rate Only</v>
      </c>
      <c r="F25" s="77"/>
      <c r="G25" s="77"/>
      <c r="H25" s="103">
        <f t="shared" ref="H25:I25" si="3">IF(D25="Rate only",0,D25*F25)</f>
        <v>0</v>
      </c>
      <c r="I25" s="103">
        <f t="shared" si="3"/>
        <v>0</v>
      </c>
    </row>
    <row r="26" spans="1:9" s="192" customFormat="1" ht="38.25">
      <c r="A26" s="74">
        <v>4</v>
      </c>
      <c r="B26" s="193" t="s">
        <v>303</v>
      </c>
      <c r="C26" s="194" t="s">
        <v>18</v>
      </c>
      <c r="D26" s="68">
        <v>2</v>
      </c>
      <c r="E26" s="72">
        <f>D26</f>
        <v>2</v>
      </c>
      <c r="F26" s="77"/>
      <c r="G26" s="77"/>
      <c r="H26" s="103">
        <f t="shared" ref="H26" si="4">IF(D26="Rate only",0,D26*F26)</f>
        <v>0</v>
      </c>
      <c r="I26" s="103">
        <f t="shared" ref="I26" si="5">IF(E26="Rate only",0,E26*G26)</f>
        <v>0</v>
      </c>
    </row>
    <row r="27" spans="1:9" ht="35.25" customHeight="1">
      <c r="A27" s="74">
        <v>5</v>
      </c>
      <c r="B27" s="75" t="s">
        <v>144</v>
      </c>
      <c r="C27" s="135" t="s">
        <v>44</v>
      </c>
      <c r="D27" s="68">
        <v>2</v>
      </c>
      <c r="E27" s="72">
        <f>D27</f>
        <v>2</v>
      </c>
      <c r="F27" s="77"/>
      <c r="G27" s="77"/>
      <c r="H27" s="103">
        <f t="shared" ref="H27" si="6">IF(D27="Rate only",0,D27*F27)</f>
        <v>0</v>
      </c>
      <c r="I27" s="103">
        <f t="shared" ref="I27" si="7">IF(E27="Rate only",0,E27*G27)</f>
        <v>0</v>
      </c>
    </row>
    <row r="28" spans="1:9" ht="35.25" customHeight="1">
      <c r="A28" s="74">
        <v>6</v>
      </c>
      <c r="B28" s="75" t="s">
        <v>243</v>
      </c>
      <c r="C28" s="135" t="s">
        <v>44</v>
      </c>
      <c r="D28" s="68">
        <v>1</v>
      </c>
      <c r="E28" s="72">
        <f>D28</f>
        <v>1</v>
      </c>
      <c r="F28" s="77"/>
      <c r="G28" s="77"/>
      <c r="H28" s="103">
        <f t="shared" ref="H28" si="8">IF(D28="Rate only",0,D28*F28)</f>
        <v>0</v>
      </c>
      <c r="I28" s="103">
        <f t="shared" ref="I28" si="9">IF(E28="Rate only",0,E28*G28)</f>
        <v>0</v>
      </c>
    </row>
    <row r="29" spans="1:9" ht="38.25">
      <c r="A29" s="74">
        <v>7</v>
      </c>
      <c r="B29" s="75" t="s">
        <v>296</v>
      </c>
      <c r="C29" s="135" t="s">
        <v>44</v>
      </c>
      <c r="D29" s="68">
        <v>1</v>
      </c>
      <c r="E29" s="72">
        <f>D29</f>
        <v>1</v>
      </c>
      <c r="F29" s="100"/>
      <c r="G29" s="77"/>
      <c r="H29" s="103">
        <f t="shared" ref="H29:H30" si="10">IF(D29="Rate only",0,D29*F29)</f>
        <v>0</v>
      </c>
      <c r="I29" s="103">
        <f t="shared" ref="I29:I30" si="11">IF(E29="Rate only",0,E29*G29)</f>
        <v>0</v>
      </c>
    </row>
    <row r="30" spans="1:9" s="192" customFormat="1" ht="76.5">
      <c r="A30" s="74">
        <v>8</v>
      </c>
      <c r="B30" s="193" t="s">
        <v>297</v>
      </c>
      <c r="C30" s="194" t="s">
        <v>18</v>
      </c>
      <c r="D30" s="195">
        <v>2</v>
      </c>
      <c r="E30" s="72">
        <f t="shared" ref="E30:E32" si="12">D30</f>
        <v>2</v>
      </c>
      <c r="F30" s="77"/>
      <c r="G30" s="77"/>
      <c r="H30" s="103">
        <f t="shared" si="10"/>
        <v>0</v>
      </c>
      <c r="I30" s="103">
        <f t="shared" si="11"/>
        <v>0</v>
      </c>
    </row>
    <row r="31" spans="1:9" s="192" customFormat="1" ht="51">
      <c r="A31" s="74">
        <v>9</v>
      </c>
      <c r="B31" s="193" t="s">
        <v>298</v>
      </c>
      <c r="C31" s="194" t="s">
        <v>18</v>
      </c>
      <c r="D31" s="195">
        <v>1</v>
      </c>
      <c r="E31" s="72">
        <f t="shared" si="12"/>
        <v>1</v>
      </c>
      <c r="F31" s="190"/>
      <c r="G31" s="191"/>
      <c r="H31" s="6">
        <f>IF(D31="Rate only",0,D31*F31)</f>
        <v>0</v>
      </c>
      <c r="I31" s="6">
        <f>IF(E31="Rate only",0,E31*G31)</f>
        <v>0</v>
      </c>
    </row>
    <row r="32" spans="1:9" s="192" customFormat="1" ht="51">
      <c r="A32" s="74">
        <v>10</v>
      </c>
      <c r="B32" s="193" t="s">
        <v>299</v>
      </c>
      <c r="C32" s="194" t="s">
        <v>18</v>
      </c>
      <c r="D32" s="195">
        <v>1</v>
      </c>
      <c r="E32" s="72">
        <f t="shared" si="12"/>
        <v>1</v>
      </c>
      <c r="F32" s="190"/>
      <c r="G32" s="191"/>
      <c r="H32" s="6">
        <f>IF(D32="Rate only",0,D32*F32)</f>
        <v>0</v>
      </c>
      <c r="I32" s="6">
        <f>IF(E32="Rate only",0,E32*G32)</f>
        <v>0</v>
      </c>
    </row>
    <row r="33" spans="1:9" ht="38.25">
      <c r="A33" s="74">
        <v>11</v>
      </c>
      <c r="B33" s="71" t="s">
        <v>300</v>
      </c>
      <c r="C33" s="135" t="s">
        <v>44</v>
      </c>
      <c r="D33" s="68">
        <v>1</v>
      </c>
      <c r="E33" s="72">
        <f>D33</f>
        <v>1</v>
      </c>
      <c r="F33" s="77"/>
      <c r="G33" s="77"/>
      <c r="H33" s="103">
        <f t="shared" ref="H33:I33" si="13">IF(D33="Rate only",0,D33*F33)</f>
        <v>0</v>
      </c>
      <c r="I33" s="103">
        <f t="shared" si="13"/>
        <v>0</v>
      </c>
    </row>
    <row r="34" spans="1:9" ht="15">
      <c r="A34" s="79"/>
      <c r="B34" s="80" t="s">
        <v>52</v>
      </c>
      <c r="C34" s="81"/>
      <c r="D34" s="81"/>
      <c r="E34" s="81"/>
      <c r="F34" s="82"/>
      <c r="G34" s="83"/>
      <c r="H34" s="83">
        <f>SUM(H21:H33)</f>
        <v>0</v>
      </c>
      <c r="I34" s="83">
        <f>SUM(I21:I33)</f>
        <v>0</v>
      </c>
    </row>
    <row r="35" spans="1:9">
      <c r="I35" s="88"/>
    </row>
  </sheetData>
  <mergeCells count="7">
    <mergeCell ref="A1:I1"/>
    <mergeCell ref="A2:A3"/>
    <mergeCell ref="B2:B3"/>
    <mergeCell ref="C2:C3"/>
    <mergeCell ref="D2:E2"/>
    <mergeCell ref="F2:G2"/>
    <mergeCell ref="H2:I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346F3-FCDF-492B-952C-1237CF5B1C44}">
  <sheetPr>
    <tabColor rgb="FF00B050"/>
  </sheetPr>
  <dimension ref="A1:P8"/>
  <sheetViews>
    <sheetView zoomScale="85" zoomScaleNormal="85" workbookViewId="0">
      <pane ySplit="3" topLeftCell="A4" activePane="bottomLeft" state="frozen"/>
      <selection sqref="A1:H1"/>
      <selection pane="bottomLeft" activeCell="D2" sqref="D2:I2"/>
    </sheetView>
  </sheetViews>
  <sheetFormatPr defaultColWidth="7.5703125" defaultRowHeight="12.75"/>
  <cols>
    <col min="1" max="1" width="7.5703125" style="84"/>
    <col min="2" max="2" width="76" style="85" customWidth="1"/>
    <col min="3" max="3" width="7.140625" style="65" customWidth="1"/>
    <col min="4" max="5" width="10.7109375" style="86" customWidth="1"/>
    <col min="6" max="7" width="13.140625" style="86" customWidth="1"/>
    <col min="8" max="8" width="12.5703125" style="65" customWidth="1"/>
    <col min="9" max="9" width="11.85546875" style="65" customWidth="1"/>
    <col min="10" max="16384" width="7.5703125" style="65"/>
  </cols>
  <sheetData>
    <row r="1" spans="1:16" s="55" customFormat="1">
      <c r="A1" s="249" t="s">
        <v>166</v>
      </c>
      <c r="B1" s="249"/>
      <c r="C1" s="249"/>
      <c r="D1" s="249"/>
      <c r="E1" s="249"/>
      <c r="F1" s="249"/>
      <c r="G1" s="249"/>
      <c r="H1" s="249"/>
      <c r="I1" s="249"/>
    </row>
    <row r="2" spans="1:16" s="55" customFormat="1" ht="13.9" customHeight="1">
      <c r="A2" s="250" t="s">
        <v>1</v>
      </c>
      <c r="B2" s="251" t="s">
        <v>2</v>
      </c>
      <c r="C2" s="252" t="s">
        <v>3</v>
      </c>
      <c r="D2" s="253" t="s">
        <v>127</v>
      </c>
      <c r="E2" s="254"/>
      <c r="F2" s="255" t="s">
        <v>4</v>
      </c>
      <c r="G2" s="255"/>
      <c r="H2" s="255" t="s">
        <v>5</v>
      </c>
      <c r="I2" s="255"/>
    </row>
    <row r="3" spans="1:16" s="55" customFormat="1" ht="27.6" customHeight="1">
      <c r="A3" s="250"/>
      <c r="B3" s="251"/>
      <c r="C3" s="252"/>
      <c r="D3" s="1" t="s">
        <v>6</v>
      </c>
      <c r="E3" s="1" t="s">
        <v>7</v>
      </c>
      <c r="F3" s="1" t="s">
        <v>6</v>
      </c>
      <c r="G3" s="1" t="s">
        <v>7</v>
      </c>
      <c r="H3" s="1" t="s">
        <v>6</v>
      </c>
      <c r="I3" s="1" t="s">
        <v>7</v>
      </c>
    </row>
    <row r="4" spans="1:16" ht="255">
      <c r="A4" s="74">
        <v>1</v>
      </c>
      <c r="B4" s="75" t="s">
        <v>273</v>
      </c>
      <c r="C4" s="135" t="s">
        <v>62</v>
      </c>
      <c r="D4" s="68">
        <v>1</v>
      </c>
      <c r="E4" s="68">
        <v>1</v>
      </c>
      <c r="F4" s="103"/>
      <c r="G4" s="103"/>
      <c r="H4" s="103">
        <f>IF(D4="Rate only",0,D4*F4)</f>
        <v>0</v>
      </c>
      <c r="I4" s="103">
        <f>IF(E4="Rate only",0,E4*G4)</f>
        <v>0</v>
      </c>
    </row>
    <row r="5" spans="1:16" ht="89.25">
      <c r="A5" s="74">
        <v>2</v>
      </c>
      <c r="B5" s="75" t="s">
        <v>292</v>
      </c>
      <c r="C5" s="135" t="s">
        <v>62</v>
      </c>
      <c r="D5" s="68">
        <v>1</v>
      </c>
      <c r="E5" s="68">
        <v>1</v>
      </c>
      <c r="F5" s="103"/>
      <c r="G5" s="103"/>
      <c r="H5" s="103">
        <f t="shared" ref="H5:I6" si="0">IF(D5="Rate only",0,D5*F5)</f>
        <v>0</v>
      </c>
      <c r="I5" s="103">
        <f t="shared" si="0"/>
        <v>0</v>
      </c>
    </row>
    <row r="6" spans="1:16" ht="25.5">
      <c r="A6" s="74">
        <v>3</v>
      </c>
      <c r="B6" s="75" t="s">
        <v>259</v>
      </c>
      <c r="C6" s="135" t="s">
        <v>62</v>
      </c>
      <c r="D6" s="68">
        <v>1</v>
      </c>
      <c r="E6" s="68">
        <v>1</v>
      </c>
      <c r="F6" s="103"/>
      <c r="G6" s="103"/>
      <c r="H6" s="103">
        <f t="shared" si="0"/>
        <v>0</v>
      </c>
      <c r="I6" s="103">
        <f t="shared" si="0"/>
        <v>0</v>
      </c>
    </row>
    <row r="7" spans="1:16" ht="32.450000000000003" customHeight="1">
      <c r="A7" s="74">
        <v>4</v>
      </c>
      <c r="B7" s="75" t="s">
        <v>293</v>
      </c>
      <c r="C7" s="135" t="s">
        <v>62</v>
      </c>
      <c r="D7" s="68"/>
      <c r="E7" s="68">
        <v>1</v>
      </c>
      <c r="F7" s="103"/>
      <c r="G7" s="103"/>
      <c r="H7" s="103">
        <f t="shared" ref="H7" si="1">IF(D7="Rate only",0,D7*F7)</f>
        <v>0</v>
      </c>
      <c r="I7" s="103">
        <f t="shared" ref="I7" si="2">IF(E7="Rate only",0,E7*G7)</f>
        <v>0</v>
      </c>
    </row>
    <row r="8" spans="1:16">
      <c r="A8" s="152"/>
      <c r="B8" s="153" t="s">
        <v>5</v>
      </c>
      <c r="C8" s="154"/>
      <c r="D8" s="155"/>
      <c r="E8" s="155"/>
      <c r="F8" s="156"/>
      <c r="G8" s="156"/>
      <c r="H8" s="157">
        <f>SUM(H4:H7)</f>
        <v>0</v>
      </c>
      <c r="I8" s="157">
        <f>SUM(I4:I7)</f>
        <v>0</v>
      </c>
      <c r="J8" s="84"/>
      <c r="K8" s="85"/>
      <c r="L8" s="86"/>
      <c r="M8" s="86"/>
      <c r="N8" s="86"/>
      <c r="O8" s="86"/>
      <c r="P8" s="86"/>
    </row>
  </sheetData>
  <mergeCells count="7">
    <mergeCell ref="A1:I1"/>
    <mergeCell ref="A2:A3"/>
    <mergeCell ref="B2:B3"/>
    <mergeCell ref="C2:C3"/>
    <mergeCell ref="D2:E2"/>
    <mergeCell ref="F2:G2"/>
    <mergeCell ref="H2:I2"/>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E30F2-3282-4084-B502-441B7788FD9E}">
  <sheetPr>
    <tabColor rgb="FF00B050"/>
  </sheetPr>
  <dimension ref="A1:P29"/>
  <sheetViews>
    <sheetView zoomScale="80" zoomScaleNormal="80" workbookViewId="0">
      <pane ySplit="3" topLeftCell="A5" activePane="bottomLeft" state="frozen"/>
      <selection sqref="A1:H1"/>
      <selection pane="bottomLeft" activeCell="E5" sqref="E5"/>
    </sheetView>
  </sheetViews>
  <sheetFormatPr defaultColWidth="7.5703125" defaultRowHeight="12.75"/>
  <cols>
    <col min="1" max="1" width="7.5703125" style="84"/>
    <col min="2" max="2" width="85.28515625" style="85" customWidth="1"/>
    <col min="3" max="3" width="7.140625" style="86" customWidth="1"/>
    <col min="4" max="4" width="11.85546875" style="86" customWidth="1"/>
    <col min="5" max="5" width="11.42578125" style="86" customWidth="1"/>
    <col min="6" max="7" width="10.5703125" style="86" customWidth="1"/>
    <col min="8" max="8" width="11.28515625" style="65" bestFit="1" customWidth="1"/>
    <col min="9" max="9" width="11.85546875" style="65" customWidth="1"/>
    <col min="10" max="10" width="7.5703125" style="65"/>
    <col min="11" max="13" width="11.42578125" style="65" bestFit="1" customWidth="1"/>
    <col min="14" max="16384" width="7.5703125" style="65"/>
  </cols>
  <sheetData>
    <row r="1" spans="1:9" s="55" customFormat="1">
      <c r="A1" s="249" t="s">
        <v>354</v>
      </c>
      <c r="B1" s="249"/>
      <c r="C1" s="249"/>
      <c r="D1" s="249"/>
      <c r="E1" s="249"/>
      <c r="F1" s="249"/>
      <c r="G1" s="249"/>
      <c r="H1" s="249"/>
      <c r="I1" s="249"/>
    </row>
    <row r="2" spans="1:9" s="55" customFormat="1" ht="13.9" customHeight="1">
      <c r="A2" s="250" t="s">
        <v>1</v>
      </c>
      <c r="B2" s="251" t="s">
        <v>2</v>
      </c>
      <c r="C2" s="252" t="s">
        <v>3</v>
      </c>
      <c r="D2" s="253" t="s">
        <v>127</v>
      </c>
      <c r="E2" s="254"/>
      <c r="F2" s="255" t="s">
        <v>4</v>
      </c>
      <c r="G2" s="255"/>
      <c r="H2" s="255" t="s">
        <v>5</v>
      </c>
      <c r="I2" s="255"/>
    </row>
    <row r="3" spans="1:9" s="55" customFormat="1" ht="27.6" customHeight="1">
      <c r="A3" s="250"/>
      <c r="B3" s="251"/>
      <c r="C3" s="252"/>
      <c r="D3" s="1" t="s">
        <v>6</v>
      </c>
      <c r="E3" s="1" t="s">
        <v>7</v>
      </c>
      <c r="F3" s="1" t="s">
        <v>6</v>
      </c>
      <c r="G3" s="1" t="s">
        <v>7</v>
      </c>
      <c r="H3" s="1" t="s">
        <v>6</v>
      </c>
      <c r="I3" s="1" t="s">
        <v>7</v>
      </c>
    </row>
    <row r="4" spans="1:9">
      <c r="A4" s="114">
        <v>1</v>
      </c>
      <c r="B4" s="172" t="s">
        <v>256</v>
      </c>
      <c r="C4" s="158"/>
      <c r="D4" s="158"/>
      <c r="E4" s="158"/>
      <c r="F4" s="72"/>
      <c r="G4" s="72"/>
      <c r="H4" s="159"/>
      <c r="I4" s="159"/>
    </row>
    <row r="5" spans="1:9" ht="318.75">
      <c r="A5" s="114"/>
      <c r="B5" s="67" t="s">
        <v>380</v>
      </c>
      <c r="C5" s="135" t="s">
        <v>121</v>
      </c>
      <c r="D5" s="68">
        <v>2</v>
      </c>
      <c r="E5" s="68"/>
      <c r="F5" s="103"/>
      <c r="G5" s="103"/>
      <c r="H5" s="103">
        <f t="shared" ref="H5:I5" si="0">IF(D5="Rate only",0,D5*F5)</f>
        <v>0</v>
      </c>
      <c r="I5" s="103">
        <f t="shared" si="0"/>
        <v>0</v>
      </c>
    </row>
    <row r="6" spans="1:9">
      <c r="A6" s="167"/>
      <c r="B6" s="168" t="s">
        <v>260</v>
      </c>
      <c r="C6" s="169"/>
      <c r="D6" s="170"/>
      <c r="E6" s="170"/>
      <c r="F6" s="171"/>
      <c r="G6" s="171"/>
      <c r="H6" s="171">
        <f>SUM(H5)</f>
        <v>0</v>
      </c>
      <c r="I6" s="171">
        <f>SUM(I5)</f>
        <v>0</v>
      </c>
    </row>
    <row r="7" spans="1:9">
      <c r="A7" s="114"/>
      <c r="B7" s="67"/>
      <c r="C7" s="135"/>
      <c r="D7" s="68"/>
      <c r="E7" s="68"/>
      <c r="F7" s="103"/>
      <c r="G7" s="103"/>
      <c r="H7" s="103"/>
      <c r="I7" s="103"/>
    </row>
    <row r="8" spans="1:9" ht="25.5">
      <c r="A8" s="114">
        <v>2</v>
      </c>
      <c r="B8" s="172" t="s">
        <v>258</v>
      </c>
      <c r="C8" s="158"/>
      <c r="D8" s="158"/>
      <c r="E8" s="158"/>
      <c r="F8" s="72"/>
      <c r="G8" s="72"/>
      <c r="H8" s="159"/>
      <c r="I8" s="159"/>
    </row>
    <row r="9" spans="1:9">
      <c r="A9" s="160">
        <v>2.0099999999999998</v>
      </c>
      <c r="B9" s="71" t="s">
        <v>272</v>
      </c>
      <c r="C9" s="136" t="s">
        <v>44</v>
      </c>
      <c r="D9" s="113">
        <f>D5</f>
        <v>2</v>
      </c>
      <c r="E9" s="68">
        <f t="shared" ref="E9:E15" si="1">D9</f>
        <v>2</v>
      </c>
      <c r="F9" s="103"/>
      <c r="G9" s="103"/>
      <c r="H9" s="103">
        <f t="shared" ref="H9:H22" si="2">IF(D9="Rate only",0,D9*F9)</f>
        <v>0</v>
      </c>
      <c r="I9" s="103">
        <f t="shared" ref="I9:I22" si="3">IF(E9="Rate only",0,E9*G9)</f>
        <v>0</v>
      </c>
    </row>
    <row r="10" spans="1:9">
      <c r="A10" s="160">
        <v>2.02</v>
      </c>
      <c r="B10" s="71" t="s">
        <v>267</v>
      </c>
      <c r="C10" s="136" t="s">
        <v>121</v>
      </c>
      <c r="D10" s="113">
        <f>D5</f>
        <v>2</v>
      </c>
      <c r="E10" s="68">
        <f t="shared" si="1"/>
        <v>2</v>
      </c>
      <c r="F10" s="103"/>
      <c r="G10" s="103"/>
      <c r="H10" s="103">
        <f t="shared" si="2"/>
        <v>0</v>
      </c>
      <c r="I10" s="103">
        <f t="shared" si="3"/>
        <v>0</v>
      </c>
    </row>
    <row r="11" spans="1:9">
      <c r="A11" s="160">
        <v>2.0299999999999998</v>
      </c>
      <c r="B11" s="71" t="s">
        <v>253</v>
      </c>
      <c r="C11" s="136" t="s">
        <v>249</v>
      </c>
      <c r="D11" s="113">
        <f>2*30</f>
        <v>60</v>
      </c>
      <c r="E11" s="68">
        <f t="shared" si="1"/>
        <v>60</v>
      </c>
      <c r="F11" s="103"/>
      <c r="G11" s="103"/>
      <c r="H11" s="103">
        <f t="shared" si="2"/>
        <v>0</v>
      </c>
      <c r="I11" s="103">
        <f t="shared" si="3"/>
        <v>0</v>
      </c>
    </row>
    <row r="12" spans="1:9">
      <c r="A12" s="160">
        <v>2.04</v>
      </c>
      <c r="B12" s="71" t="s">
        <v>246</v>
      </c>
      <c r="C12" s="136" t="s">
        <v>44</v>
      </c>
      <c r="D12" s="113">
        <v>2</v>
      </c>
      <c r="E12" s="68">
        <f t="shared" si="1"/>
        <v>2</v>
      </c>
      <c r="F12" s="103"/>
      <c r="G12" s="103"/>
      <c r="H12" s="103">
        <f t="shared" si="2"/>
        <v>0</v>
      </c>
      <c r="I12" s="103">
        <f t="shared" si="3"/>
        <v>0</v>
      </c>
    </row>
    <row r="13" spans="1:9">
      <c r="A13" s="160">
        <v>2.0499999999999998</v>
      </c>
      <c r="B13" s="71" t="s">
        <v>247</v>
      </c>
      <c r="C13" s="136" t="s">
        <v>44</v>
      </c>
      <c r="D13" s="113">
        <v>2</v>
      </c>
      <c r="E13" s="68">
        <f t="shared" si="1"/>
        <v>2</v>
      </c>
      <c r="F13" s="103"/>
      <c r="G13" s="103"/>
      <c r="H13" s="103">
        <f t="shared" si="2"/>
        <v>0</v>
      </c>
      <c r="I13" s="103">
        <f t="shared" si="3"/>
        <v>0</v>
      </c>
    </row>
    <row r="14" spans="1:9" ht="25.5">
      <c r="A14" s="160">
        <v>2.06</v>
      </c>
      <c r="B14" s="71" t="s">
        <v>254</v>
      </c>
      <c r="C14" s="136" t="s">
        <v>244</v>
      </c>
      <c r="D14" s="113">
        <f>15*D5</f>
        <v>30</v>
      </c>
      <c r="E14" s="68">
        <f t="shared" si="1"/>
        <v>30</v>
      </c>
      <c r="F14" s="103"/>
      <c r="G14" s="103"/>
      <c r="H14" s="103">
        <f t="shared" si="2"/>
        <v>0</v>
      </c>
      <c r="I14" s="103">
        <f t="shared" si="3"/>
        <v>0</v>
      </c>
    </row>
    <row r="15" spans="1:9" ht="25.5">
      <c r="A15" s="160">
        <v>2.0699999999999998</v>
      </c>
      <c r="B15" s="71" t="s">
        <v>245</v>
      </c>
      <c r="C15" s="136" t="s">
        <v>244</v>
      </c>
      <c r="D15" s="113">
        <f>15*D5</f>
        <v>30</v>
      </c>
      <c r="E15" s="68">
        <f t="shared" si="1"/>
        <v>30</v>
      </c>
      <c r="F15" s="103"/>
      <c r="G15" s="103"/>
      <c r="H15" s="103">
        <f t="shared" si="2"/>
        <v>0</v>
      </c>
      <c r="I15" s="103">
        <f t="shared" si="3"/>
        <v>0</v>
      </c>
    </row>
    <row r="16" spans="1:9">
      <c r="A16" s="160">
        <v>2.08</v>
      </c>
      <c r="B16" s="71" t="s">
        <v>271</v>
      </c>
      <c r="C16" s="136" t="s">
        <v>121</v>
      </c>
      <c r="D16" s="113">
        <v>1</v>
      </c>
      <c r="E16" s="68">
        <f t="shared" ref="E16:E17" si="4">D16</f>
        <v>1</v>
      </c>
      <c r="F16" s="103"/>
      <c r="G16" s="103"/>
      <c r="H16" s="103">
        <f t="shared" si="2"/>
        <v>0</v>
      </c>
      <c r="I16" s="103">
        <f t="shared" si="3"/>
        <v>0</v>
      </c>
    </row>
    <row r="17" spans="1:16">
      <c r="A17" s="160">
        <v>2.09</v>
      </c>
      <c r="B17" s="71" t="s">
        <v>250</v>
      </c>
      <c r="C17" s="136" t="s">
        <v>248</v>
      </c>
      <c r="D17" s="113">
        <f>2*20</f>
        <v>40</v>
      </c>
      <c r="E17" s="68">
        <f t="shared" si="4"/>
        <v>40</v>
      </c>
      <c r="F17" s="103"/>
      <c r="G17" s="103"/>
      <c r="H17" s="103">
        <f t="shared" si="2"/>
        <v>0</v>
      </c>
      <c r="I17" s="103">
        <f t="shared" si="3"/>
        <v>0</v>
      </c>
    </row>
    <row r="18" spans="1:16">
      <c r="A18" s="160">
        <v>2.1</v>
      </c>
      <c r="B18" s="71" t="s">
        <v>264</v>
      </c>
      <c r="C18" s="136" t="s">
        <v>64</v>
      </c>
      <c r="D18" s="113">
        <v>5</v>
      </c>
      <c r="E18" s="68">
        <v>5</v>
      </c>
      <c r="F18" s="103"/>
      <c r="G18" s="103"/>
      <c r="H18" s="103">
        <f t="shared" si="2"/>
        <v>0</v>
      </c>
      <c r="I18" s="103">
        <f t="shared" si="3"/>
        <v>0</v>
      </c>
    </row>
    <row r="19" spans="1:16">
      <c r="A19" s="160">
        <v>2.11</v>
      </c>
      <c r="B19" s="71" t="s">
        <v>251</v>
      </c>
      <c r="C19" s="136" t="s">
        <v>248</v>
      </c>
      <c r="D19" s="113">
        <v>10</v>
      </c>
      <c r="E19" s="68">
        <f t="shared" ref="E19:E20" si="5">D19</f>
        <v>10</v>
      </c>
      <c r="F19" s="103"/>
      <c r="G19" s="103"/>
      <c r="H19" s="103">
        <f t="shared" si="2"/>
        <v>0</v>
      </c>
      <c r="I19" s="103">
        <f t="shared" si="3"/>
        <v>0</v>
      </c>
    </row>
    <row r="20" spans="1:16">
      <c r="A20" s="160">
        <v>2.12</v>
      </c>
      <c r="B20" s="71" t="s">
        <v>252</v>
      </c>
      <c r="C20" s="136" t="s">
        <v>248</v>
      </c>
      <c r="D20" s="113">
        <v>15</v>
      </c>
      <c r="E20" s="68">
        <f t="shared" si="5"/>
        <v>15</v>
      </c>
      <c r="F20" s="103"/>
      <c r="G20" s="103"/>
      <c r="H20" s="103">
        <f t="shared" si="2"/>
        <v>0</v>
      </c>
      <c r="I20" s="103">
        <f t="shared" si="3"/>
        <v>0</v>
      </c>
    </row>
    <row r="21" spans="1:16">
      <c r="A21" s="160">
        <v>2.13</v>
      </c>
      <c r="B21" s="71" t="s">
        <v>265</v>
      </c>
      <c r="C21" s="136" t="s">
        <v>64</v>
      </c>
      <c r="D21" s="113">
        <v>30</v>
      </c>
      <c r="E21" s="68">
        <f t="shared" ref="E21" si="6">D21</f>
        <v>30</v>
      </c>
      <c r="F21" s="103"/>
      <c r="G21" s="103"/>
      <c r="H21" s="103">
        <f t="shared" ref="H21" si="7">IF(D21="Rate only",0,D21*F21)</f>
        <v>0</v>
      </c>
      <c r="I21" s="103">
        <f t="shared" ref="I21" si="8">IF(E21="Rate only",0,E21*G21)</f>
        <v>0</v>
      </c>
    </row>
    <row r="22" spans="1:16">
      <c r="A22" s="160">
        <v>2.14</v>
      </c>
      <c r="B22" s="71" t="s">
        <v>266</v>
      </c>
      <c r="C22" s="136" t="s">
        <v>44</v>
      </c>
      <c r="D22" s="113">
        <v>3</v>
      </c>
      <c r="E22" s="68">
        <v>3</v>
      </c>
      <c r="F22" s="103"/>
      <c r="G22" s="103"/>
      <c r="H22" s="103">
        <f t="shared" si="2"/>
        <v>0</v>
      </c>
      <c r="I22" s="103">
        <f t="shared" si="3"/>
        <v>0</v>
      </c>
    </row>
    <row r="23" spans="1:16">
      <c r="A23" s="160">
        <v>2.15</v>
      </c>
      <c r="B23" s="71" t="s">
        <v>358</v>
      </c>
      <c r="C23" s="136" t="s">
        <v>64</v>
      </c>
      <c r="D23" s="113">
        <v>15</v>
      </c>
      <c r="E23" s="68">
        <v>15</v>
      </c>
      <c r="F23" s="103"/>
      <c r="G23" s="103"/>
      <c r="H23" s="103">
        <f t="shared" ref="H23:H26" si="9">IF(D23="Rate only",0,D23*F23)</f>
        <v>0</v>
      </c>
      <c r="I23" s="103">
        <f t="shared" ref="I23:I26" si="10">IF(E23="Rate only",0,E23*G23)</f>
        <v>0</v>
      </c>
    </row>
    <row r="24" spans="1:16">
      <c r="A24" s="160">
        <v>2.16</v>
      </c>
      <c r="B24" s="71" t="s">
        <v>268</v>
      </c>
      <c r="C24" s="136" t="s">
        <v>121</v>
      </c>
      <c r="D24" s="113">
        <v>1</v>
      </c>
      <c r="E24" s="68">
        <v>1</v>
      </c>
      <c r="F24" s="103"/>
      <c r="G24" s="103"/>
      <c r="H24" s="103">
        <f t="shared" si="9"/>
        <v>0</v>
      </c>
      <c r="I24" s="103">
        <f t="shared" si="10"/>
        <v>0</v>
      </c>
    </row>
    <row r="25" spans="1:16">
      <c r="A25" s="160">
        <v>2.17</v>
      </c>
      <c r="B25" s="71" t="s">
        <v>269</v>
      </c>
      <c r="C25" s="136" t="s">
        <v>121</v>
      </c>
      <c r="D25" s="113">
        <v>1</v>
      </c>
      <c r="E25" s="68">
        <v>1</v>
      </c>
      <c r="F25" s="103"/>
      <c r="G25" s="103"/>
      <c r="H25" s="103">
        <f t="shared" si="9"/>
        <v>0</v>
      </c>
      <c r="I25" s="103">
        <f t="shared" si="10"/>
        <v>0</v>
      </c>
    </row>
    <row r="26" spans="1:16">
      <c r="A26" s="160">
        <v>2.1800000000000002</v>
      </c>
      <c r="B26" s="71" t="s">
        <v>270</v>
      </c>
      <c r="C26" s="136" t="s">
        <v>121</v>
      </c>
      <c r="D26" s="113">
        <v>1</v>
      </c>
      <c r="E26" s="68">
        <v>1</v>
      </c>
      <c r="F26" s="103"/>
      <c r="G26" s="103"/>
      <c r="H26" s="103">
        <f t="shared" si="9"/>
        <v>0</v>
      </c>
      <c r="I26" s="103">
        <f t="shared" si="10"/>
        <v>0</v>
      </c>
    </row>
    <row r="27" spans="1:16">
      <c r="A27" s="167"/>
      <c r="B27" s="168" t="s">
        <v>260</v>
      </c>
      <c r="C27" s="169"/>
      <c r="D27" s="170"/>
      <c r="E27" s="170"/>
      <c r="F27" s="171"/>
      <c r="G27" s="171"/>
      <c r="H27" s="171">
        <f>SUM(H9:H26)</f>
        <v>0</v>
      </c>
      <c r="I27" s="171">
        <f>SUM(I9:I22)</f>
        <v>0</v>
      </c>
    </row>
    <row r="28" spans="1:16">
      <c r="A28" s="160"/>
      <c r="B28" s="71"/>
      <c r="C28" s="136"/>
      <c r="D28" s="113"/>
      <c r="E28" s="113"/>
      <c r="F28" s="166"/>
      <c r="G28" s="166"/>
      <c r="H28" s="103"/>
      <c r="I28" s="103"/>
    </row>
    <row r="29" spans="1:16">
      <c r="A29" s="152"/>
      <c r="B29" s="153" t="s">
        <v>52</v>
      </c>
      <c r="C29" s="154"/>
      <c r="D29" s="155"/>
      <c r="E29" s="155"/>
      <c r="F29" s="156"/>
      <c r="G29" s="156"/>
      <c r="H29" s="157">
        <f>H6+H27</f>
        <v>0</v>
      </c>
      <c r="I29" s="157">
        <f>I6+I27</f>
        <v>0</v>
      </c>
      <c r="J29" s="84"/>
      <c r="K29" s="85"/>
      <c r="L29" s="86"/>
      <c r="M29" s="86"/>
      <c r="N29" s="86"/>
      <c r="O29" s="86"/>
      <c r="P29" s="86"/>
    </row>
  </sheetData>
  <mergeCells count="7">
    <mergeCell ref="A1:I1"/>
    <mergeCell ref="A2:A3"/>
    <mergeCell ref="B2:B3"/>
    <mergeCell ref="C2:C3"/>
    <mergeCell ref="D2:E2"/>
    <mergeCell ref="F2:G2"/>
    <mergeCell ref="H2:I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A3465-30AC-4B09-A7E5-BEA50A9E9215}">
  <sheetPr>
    <tabColor rgb="FF00B050"/>
  </sheetPr>
  <dimension ref="A1:P7"/>
  <sheetViews>
    <sheetView tabSelected="1" zoomScale="85" zoomScaleNormal="85" workbookViewId="0">
      <pane ySplit="3" topLeftCell="A4" activePane="bottomLeft" state="frozen"/>
      <selection sqref="A1:H1"/>
      <selection pane="bottomLeft" activeCell="D14" sqref="D14"/>
    </sheetView>
  </sheetViews>
  <sheetFormatPr defaultColWidth="7.5703125" defaultRowHeight="12.75"/>
  <cols>
    <col min="1" max="1" width="7.5703125" style="84"/>
    <col min="2" max="2" width="60.42578125" style="85" customWidth="1"/>
    <col min="3" max="3" width="7.140625" style="86" customWidth="1"/>
    <col min="4" max="4" width="11.85546875" style="86" customWidth="1"/>
    <col min="5" max="5" width="11.42578125" style="86" customWidth="1"/>
    <col min="6" max="7" width="10.5703125" style="86" customWidth="1"/>
    <col min="8" max="8" width="11.28515625" style="65" bestFit="1" customWidth="1"/>
    <col min="9" max="9" width="11.85546875" style="65" customWidth="1"/>
    <col min="10" max="10" width="7.5703125" style="65"/>
    <col min="11" max="13" width="11.42578125" style="65" bestFit="1" customWidth="1"/>
    <col min="14" max="16384" width="7.5703125" style="65"/>
  </cols>
  <sheetData>
    <row r="1" spans="1:16" s="55" customFormat="1">
      <c r="A1" s="249" t="s">
        <v>355</v>
      </c>
      <c r="B1" s="249"/>
      <c r="C1" s="249"/>
      <c r="D1" s="249"/>
      <c r="E1" s="249"/>
      <c r="F1" s="249"/>
      <c r="G1" s="249"/>
      <c r="H1" s="249"/>
      <c r="I1" s="249"/>
    </row>
    <row r="2" spans="1:16" s="55" customFormat="1" ht="13.9" customHeight="1">
      <c r="A2" s="250" t="s">
        <v>1</v>
      </c>
      <c r="B2" s="251" t="s">
        <v>2</v>
      </c>
      <c r="C2" s="252" t="s">
        <v>3</v>
      </c>
      <c r="D2" s="253" t="s">
        <v>127</v>
      </c>
      <c r="E2" s="254"/>
      <c r="F2" s="255" t="s">
        <v>4</v>
      </c>
      <c r="G2" s="255"/>
      <c r="H2" s="255" t="s">
        <v>5</v>
      </c>
      <c r="I2" s="255"/>
    </row>
    <row r="3" spans="1:16" s="55" customFormat="1" ht="27.6" customHeight="1">
      <c r="A3" s="250"/>
      <c r="B3" s="251"/>
      <c r="C3" s="252"/>
      <c r="D3" s="1" t="s">
        <v>6</v>
      </c>
      <c r="E3" s="1" t="s">
        <v>7</v>
      </c>
      <c r="F3" s="1" t="s">
        <v>6</v>
      </c>
      <c r="G3" s="1" t="s">
        <v>7</v>
      </c>
      <c r="H3" s="1" t="s">
        <v>6</v>
      </c>
      <c r="I3" s="1" t="s">
        <v>7</v>
      </c>
    </row>
    <row r="4" spans="1:16" ht="16.899999999999999" customHeight="1">
      <c r="A4" s="114">
        <v>1</v>
      </c>
      <c r="B4" s="172" t="s">
        <v>257</v>
      </c>
      <c r="C4" s="158"/>
      <c r="D4" s="158"/>
      <c r="E4" s="158"/>
      <c r="F4" s="72"/>
      <c r="G4" s="72"/>
      <c r="H4" s="159"/>
      <c r="I4" s="159"/>
    </row>
    <row r="5" spans="1:16" ht="26.45" customHeight="1">
      <c r="A5" s="221">
        <v>1.1000000000000001</v>
      </c>
      <c r="B5" s="71" t="s">
        <v>356</v>
      </c>
      <c r="C5" s="136" t="s">
        <v>44</v>
      </c>
      <c r="D5" s="113">
        <v>4</v>
      </c>
      <c r="E5" s="113"/>
      <c r="F5" s="103"/>
      <c r="G5" s="103"/>
      <c r="H5" s="103">
        <f t="shared" ref="H5:I6" si="0">IF(D5="Rate only",0,D5*F5)</f>
        <v>0</v>
      </c>
      <c r="I5" s="103">
        <f t="shared" si="0"/>
        <v>0</v>
      </c>
    </row>
    <row r="6" spans="1:16" ht="25.5">
      <c r="A6" s="221">
        <v>1.2</v>
      </c>
      <c r="B6" s="71" t="s">
        <v>255</v>
      </c>
      <c r="C6" s="136" t="s">
        <v>44</v>
      </c>
      <c r="D6" s="113"/>
      <c r="E6" s="113">
        <v>4</v>
      </c>
      <c r="F6" s="103"/>
      <c r="G6" s="103"/>
      <c r="H6" s="103">
        <f t="shared" si="0"/>
        <v>0</v>
      </c>
      <c r="I6" s="103">
        <f t="shared" si="0"/>
        <v>0</v>
      </c>
    </row>
    <row r="7" spans="1:16">
      <c r="A7" s="152"/>
      <c r="B7" s="153" t="s">
        <v>52</v>
      </c>
      <c r="C7" s="154"/>
      <c r="D7" s="155"/>
      <c r="E7" s="155"/>
      <c r="F7" s="156"/>
      <c r="G7" s="156"/>
      <c r="H7" s="157">
        <f>SUM(H5:H6)</f>
        <v>0</v>
      </c>
      <c r="I7" s="157">
        <f>SUM(I5:I6)</f>
        <v>0</v>
      </c>
      <c r="J7" s="84"/>
      <c r="K7" s="85"/>
      <c r="L7" s="86"/>
      <c r="M7" s="86"/>
      <c r="N7" s="86"/>
      <c r="O7" s="86"/>
      <c r="P7" s="86"/>
    </row>
  </sheetData>
  <mergeCells count="7">
    <mergeCell ref="A1:I1"/>
    <mergeCell ref="A2:A3"/>
    <mergeCell ref="B2:B3"/>
    <mergeCell ref="C2:C3"/>
    <mergeCell ref="D2:E2"/>
    <mergeCell ref="F2:G2"/>
    <mergeCell ref="H2:I2"/>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9A98-2323-4B56-8D6D-C791295AB35F}">
  <sheetPr>
    <tabColor rgb="FF00B050"/>
  </sheetPr>
  <dimension ref="A1:I8"/>
  <sheetViews>
    <sheetView zoomScale="85" zoomScaleNormal="85" workbookViewId="0">
      <pane ySplit="3" topLeftCell="A4" activePane="bottomLeft" state="frozen"/>
      <selection sqref="A1:H1"/>
      <selection pane="bottomLeft" activeCell="H2" sqref="D2:I2"/>
    </sheetView>
  </sheetViews>
  <sheetFormatPr defaultColWidth="7.5703125" defaultRowHeight="12.75"/>
  <cols>
    <col min="1" max="1" width="7.5703125" style="97"/>
    <col min="2" max="2" width="82.28515625" style="98" customWidth="1"/>
    <col min="3" max="3" width="5.7109375" style="95" customWidth="1"/>
    <col min="4" max="4" width="7.5703125" style="86"/>
    <col min="5" max="5" width="9.42578125" style="86" bestFit="1" customWidth="1"/>
    <col min="6" max="7" width="10.5703125" style="96" customWidth="1"/>
    <col min="8" max="8" width="10.140625" style="95" bestFit="1" customWidth="1"/>
    <col min="9" max="9" width="11.85546875" style="95" customWidth="1"/>
    <col min="10" max="16384" width="7.5703125" style="95"/>
  </cols>
  <sheetData>
    <row r="1" spans="1:9" s="107" customFormat="1">
      <c r="A1" s="266" t="s">
        <v>261</v>
      </c>
      <c r="B1" s="266"/>
      <c r="C1" s="266"/>
      <c r="D1" s="266"/>
      <c r="E1" s="266"/>
      <c r="F1" s="266"/>
      <c r="G1" s="266"/>
      <c r="H1" s="266"/>
      <c r="I1" s="266"/>
    </row>
    <row r="2" spans="1:9" s="107" customFormat="1">
      <c r="A2" s="263" t="s">
        <v>129</v>
      </c>
      <c r="B2" s="264" t="s">
        <v>2</v>
      </c>
      <c r="C2" s="265" t="s">
        <v>3</v>
      </c>
      <c r="D2" s="253" t="s">
        <v>127</v>
      </c>
      <c r="E2" s="254"/>
      <c r="F2" s="255" t="s">
        <v>4</v>
      </c>
      <c r="G2" s="255"/>
      <c r="H2" s="255" t="s">
        <v>5</v>
      </c>
      <c r="I2" s="255"/>
    </row>
    <row r="3" spans="1:9" s="107" customFormat="1" ht="38.25">
      <c r="A3" s="263"/>
      <c r="B3" s="264"/>
      <c r="C3" s="265"/>
      <c r="D3" s="101" t="s">
        <v>6</v>
      </c>
      <c r="E3" s="101" t="s">
        <v>7</v>
      </c>
      <c r="F3" s="144" t="s">
        <v>6</v>
      </c>
      <c r="G3" s="144" t="s">
        <v>7</v>
      </c>
      <c r="H3" s="144" t="s">
        <v>6</v>
      </c>
      <c r="I3" s="144" t="s">
        <v>7</v>
      </c>
    </row>
    <row r="4" spans="1:9" s="22" customFormat="1" ht="191.25">
      <c r="A4" s="56">
        <v>1</v>
      </c>
      <c r="B4" s="145" t="s">
        <v>276</v>
      </c>
      <c r="C4" s="146"/>
      <c r="D4" s="146"/>
      <c r="E4" s="146"/>
      <c r="F4" s="103"/>
      <c r="G4" s="103"/>
      <c r="H4" s="103"/>
      <c r="I4" s="103"/>
    </row>
    <row r="5" spans="1:9" s="22" customFormat="1" ht="293.25">
      <c r="A5" s="56"/>
      <c r="B5" s="145" t="s">
        <v>274</v>
      </c>
      <c r="C5" s="146"/>
      <c r="D5" s="146"/>
      <c r="E5" s="146"/>
      <c r="F5" s="103"/>
      <c r="G5" s="103"/>
      <c r="H5" s="103"/>
      <c r="I5" s="103"/>
    </row>
    <row r="6" spans="1:9" s="22" customFormat="1" ht="25.5">
      <c r="A6" s="56"/>
      <c r="B6" s="145" t="s">
        <v>275</v>
      </c>
      <c r="C6" s="146"/>
      <c r="D6" s="146"/>
      <c r="E6" s="146"/>
      <c r="F6" s="103"/>
      <c r="G6" s="103"/>
      <c r="H6" s="103"/>
      <c r="I6" s="103"/>
    </row>
    <row r="7" spans="1:9" s="22" customFormat="1" ht="25.5">
      <c r="A7" s="56"/>
      <c r="B7" s="173" t="s">
        <v>277</v>
      </c>
      <c r="C7" s="146" t="s">
        <v>44</v>
      </c>
      <c r="D7" s="146">
        <v>1</v>
      </c>
      <c r="E7" s="146">
        <v>1</v>
      </c>
      <c r="F7" s="103"/>
      <c r="G7" s="103"/>
      <c r="H7" s="103">
        <f>IF(D7="Rate only",0,D7*F7)</f>
        <v>0</v>
      </c>
      <c r="I7" s="103">
        <f>IF(E7="Rate only",0,E7*G7)</f>
        <v>0</v>
      </c>
    </row>
    <row r="8" spans="1:9" ht="15">
      <c r="A8" s="165"/>
      <c r="B8" s="162" t="s">
        <v>132</v>
      </c>
      <c r="C8" s="162"/>
      <c r="D8" s="162"/>
      <c r="E8" s="162"/>
      <c r="F8" s="163"/>
      <c r="G8" s="163"/>
      <c r="H8" s="164">
        <f>SUM(H7:H7)</f>
        <v>0</v>
      </c>
      <c r="I8" s="164">
        <f>SUM(I7:I7)</f>
        <v>0</v>
      </c>
    </row>
  </sheetData>
  <mergeCells count="7">
    <mergeCell ref="A1:I1"/>
    <mergeCell ref="A2:A3"/>
    <mergeCell ref="B2:B3"/>
    <mergeCell ref="C2:C3"/>
    <mergeCell ref="D2:E2"/>
    <mergeCell ref="F2:G2"/>
    <mergeCell ref="H2:I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21D0-DEC5-4193-800C-353BA968EA28}">
  <sheetPr>
    <tabColor rgb="FF00B050"/>
  </sheetPr>
  <dimension ref="A1:N21"/>
  <sheetViews>
    <sheetView zoomScale="85" zoomScaleNormal="85" zoomScaleSheetLayoutView="100" workbookViewId="0">
      <pane xSplit="2" ySplit="3" topLeftCell="C4" activePane="bottomRight" state="frozen"/>
      <selection pane="topRight" activeCell="C1" sqref="C1"/>
      <selection pane="bottomLeft" activeCell="A4" sqref="A4"/>
      <selection pane="bottomRight" activeCell="L9" sqref="L9"/>
    </sheetView>
  </sheetViews>
  <sheetFormatPr defaultColWidth="9.140625" defaultRowHeight="12.75"/>
  <cols>
    <col min="1" max="1" width="5.7109375" style="60" customWidth="1"/>
    <col min="2" max="2" width="68.85546875" style="142" customWidth="1"/>
    <col min="3" max="3" width="9.140625" style="60"/>
    <col min="4" max="5" width="10.5703125" style="60" customWidth="1"/>
    <col min="6" max="6" width="12.28515625" style="22" customWidth="1"/>
    <col min="7" max="7" width="11.5703125" style="22" customWidth="1"/>
    <col min="8" max="8" width="12.28515625" style="60" customWidth="1"/>
    <col min="9" max="9" width="12.28515625" style="22" customWidth="1"/>
    <col min="10" max="16384" width="9.140625" style="22"/>
  </cols>
  <sheetData>
    <row r="1" spans="1:14" s="104" customFormat="1">
      <c r="A1" s="267" t="s">
        <v>216</v>
      </c>
      <c r="B1" s="267"/>
      <c r="C1" s="267"/>
      <c r="D1" s="267"/>
      <c r="E1" s="267"/>
      <c r="F1" s="267"/>
      <c r="G1" s="267"/>
      <c r="H1" s="267"/>
      <c r="I1" s="267"/>
    </row>
    <row r="2" spans="1:14" s="104" customFormat="1">
      <c r="A2" s="263" t="s">
        <v>129</v>
      </c>
      <c r="B2" s="264" t="s">
        <v>2</v>
      </c>
      <c r="C2" s="265" t="s">
        <v>3</v>
      </c>
      <c r="D2" s="253" t="s">
        <v>127</v>
      </c>
      <c r="E2" s="254"/>
      <c r="F2" s="255" t="s">
        <v>4</v>
      </c>
      <c r="G2" s="255"/>
      <c r="H2" s="255" t="s">
        <v>5</v>
      </c>
      <c r="I2" s="255"/>
    </row>
    <row r="3" spans="1:14" s="104" customFormat="1">
      <c r="A3" s="263"/>
      <c r="B3" s="264"/>
      <c r="C3" s="265"/>
      <c r="D3" s="101" t="s">
        <v>6</v>
      </c>
      <c r="E3" s="101" t="s">
        <v>7</v>
      </c>
      <c r="F3" s="101" t="s">
        <v>6</v>
      </c>
      <c r="G3" s="101" t="s">
        <v>7</v>
      </c>
      <c r="H3" s="101" t="s">
        <v>6</v>
      </c>
      <c r="I3" s="101" t="s">
        <v>7</v>
      </c>
    </row>
    <row r="4" spans="1:14" ht="76.5">
      <c r="A4" s="56"/>
      <c r="B4" s="141" t="s">
        <v>175</v>
      </c>
      <c r="C4" s="56"/>
      <c r="D4" s="56"/>
      <c r="E4" s="56"/>
      <c r="F4" s="56"/>
      <c r="G4" s="143"/>
      <c r="H4" s="56"/>
      <c r="I4" s="143"/>
    </row>
    <row r="5" spans="1:14" ht="25.5">
      <c r="A5" s="56">
        <v>1</v>
      </c>
      <c r="B5" s="141" t="s">
        <v>176</v>
      </c>
      <c r="C5" s="56" t="s">
        <v>44</v>
      </c>
      <c r="D5" s="56">
        <v>1</v>
      </c>
      <c r="E5" s="56">
        <f>D5</f>
        <v>1</v>
      </c>
      <c r="F5" s="103"/>
      <c r="G5" s="103"/>
      <c r="H5" s="103">
        <f t="shared" ref="H5:I18" si="0">IF(D5="Rate only",0,D5*F5)</f>
        <v>0</v>
      </c>
      <c r="I5" s="103">
        <f t="shared" si="0"/>
        <v>0</v>
      </c>
      <c r="N5" s="22" t="s">
        <v>177</v>
      </c>
    </row>
    <row r="6" spans="1:14">
      <c r="A6" s="56">
        <v>2</v>
      </c>
      <c r="B6" s="140" t="s">
        <v>178</v>
      </c>
      <c r="C6" s="56" t="s">
        <v>122</v>
      </c>
      <c r="D6" s="56">
        <v>58</v>
      </c>
      <c r="E6" s="56">
        <f>D6</f>
        <v>58</v>
      </c>
      <c r="F6" s="103"/>
      <c r="G6" s="103"/>
      <c r="H6" s="103">
        <f t="shared" si="0"/>
        <v>0</v>
      </c>
      <c r="I6" s="103">
        <f t="shared" si="0"/>
        <v>0</v>
      </c>
    </row>
    <row r="7" spans="1:14" ht="38.25">
      <c r="A7" s="56">
        <v>3</v>
      </c>
      <c r="B7" s="141" t="s">
        <v>179</v>
      </c>
      <c r="C7" s="56" t="s">
        <v>44</v>
      </c>
      <c r="D7" s="56">
        <v>1</v>
      </c>
      <c r="E7" s="56">
        <f t="shared" ref="E7:E18" si="1">D7</f>
        <v>1</v>
      </c>
      <c r="F7" s="103"/>
      <c r="G7" s="103"/>
      <c r="H7" s="103">
        <f t="shared" si="0"/>
        <v>0</v>
      </c>
      <c r="I7" s="103">
        <f t="shared" si="0"/>
        <v>0</v>
      </c>
    </row>
    <row r="8" spans="1:14">
      <c r="A8" s="56">
        <v>4</v>
      </c>
      <c r="B8" s="140" t="s">
        <v>180</v>
      </c>
      <c r="C8" s="56" t="s">
        <v>44</v>
      </c>
      <c r="D8" s="56">
        <v>1</v>
      </c>
      <c r="E8" s="56">
        <f t="shared" si="1"/>
        <v>1</v>
      </c>
      <c r="F8" s="103"/>
      <c r="G8" s="103"/>
      <c r="H8" s="103">
        <f t="shared" si="0"/>
        <v>0</v>
      </c>
      <c r="I8" s="103">
        <f t="shared" si="0"/>
        <v>0</v>
      </c>
    </row>
    <row r="9" spans="1:14" ht="25.5">
      <c r="A9" s="56">
        <v>5</v>
      </c>
      <c r="B9" s="141" t="s">
        <v>181</v>
      </c>
      <c r="C9" s="56" t="s">
        <v>121</v>
      </c>
      <c r="D9" s="56">
        <v>1</v>
      </c>
      <c r="E9" s="56">
        <f t="shared" si="1"/>
        <v>1</v>
      </c>
      <c r="F9" s="103"/>
      <c r="G9" s="103"/>
      <c r="H9" s="103">
        <f t="shared" si="0"/>
        <v>0</v>
      </c>
      <c r="I9" s="103">
        <f t="shared" si="0"/>
        <v>0</v>
      </c>
    </row>
    <row r="10" spans="1:14">
      <c r="A10" s="56">
        <v>6</v>
      </c>
      <c r="B10" s="140" t="s">
        <v>182</v>
      </c>
      <c r="C10" s="56" t="s">
        <v>44</v>
      </c>
      <c r="D10" s="56">
        <v>2</v>
      </c>
      <c r="E10" s="56">
        <f t="shared" si="1"/>
        <v>2</v>
      </c>
      <c r="F10" s="103"/>
      <c r="G10" s="103"/>
      <c r="H10" s="103">
        <f t="shared" si="0"/>
        <v>0</v>
      </c>
      <c r="I10" s="103">
        <f t="shared" si="0"/>
        <v>0</v>
      </c>
    </row>
    <row r="11" spans="1:14" ht="102">
      <c r="A11" s="56">
        <v>7</v>
      </c>
      <c r="B11" s="141" t="s">
        <v>183</v>
      </c>
      <c r="C11" s="56" t="s">
        <v>44</v>
      </c>
      <c r="D11" s="56">
        <v>1</v>
      </c>
      <c r="E11" s="56">
        <f t="shared" si="1"/>
        <v>1</v>
      </c>
      <c r="F11" s="103"/>
      <c r="G11" s="103"/>
      <c r="H11" s="103">
        <f t="shared" si="0"/>
        <v>0</v>
      </c>
      <c r="I11" s="103">
        <f t="shared" si="0"/>
        <v>0</v>
      </c>
    </row>
    <row r="12" spans="1:14" ht="51">
      <c r="A12" s="56">
        <v>8</v>
      </c>
      <c r="B12" s="140" t="s">
        <v>184</v>
      </c>
      <c r="C12" s="56" t="s">
        <v>44</v>
      </c>
      <c r="D12" s="56">
        <v>8</v>
      </c>
      <c r="E12" s="56">
        <f t="shared" si="1"/>
        <v>8</v>
      </c>
      <c r="F12" s="103"/>
      <c r="G12" s="103"/>
      <c r="H12" s="103">
        <f t="shared" si="0"/>
        <v>0</v>
      </c>
      <c r="I12" s="103">
        <f t="shared" si="0"/>
        <v>0</v>
      </c>
    </row>
    <row r="13" spans="1:14" ht="38.25">
      <c r="A13" s="56">
        <v>9</v>
      </c>
      <c r="B13" s="140" t="s">
        <v>185</v>
      </c>
      <c r="C13" s="56" t="s">
        <v>44</v>
      </c>
      <c r="D13" s="56">
        <v>4</v>
      </c>
      <c r="E13" s="56">
        <f t="shared" si="1"/>
        <v>4</v>
      </c>
      <c r="F13" s="103"/>
      <c r="G13" s="103"/>
      <c r="H13" s="103">
        <f t="shared" si="0"/>
        <v>0</v>
      </c>
      <c r="I13" s="103">
        <f t="shared" si="0"/>
        <v>0</v>
      </c>
    </row>
    <row r="14" spans="1:14" ht="51">
      <c r="A14" s="56">
        <v>10</v>
      </c>
      <c r="B14" s="140" t="s">
        <v>186</v>
      </c>
      <c r="C14" s="56" t="s">
        <v>44</v>
      </c>
      <c r="D14" s="56">
        <v>2</v>
      </c>
      <c r="E14" s="56">
        <f t="shared" si="1"/>
        <v>2</v>
      </c>
      <c r="F14" s="103"/>
      <c r="G14" s="103"/>
      <c r="H14" s="103">
        <f t="shared" si="0"/>
        <v>0</v>
      </c>
      <c r="I14" s="103">
        <f t="shared" si="0"/>
        <v>0</v>
      </c>
    </row>
    <row r="15" spans="1:14" ht="89.25">
      <c r="A15" s="56">
        <v>11</v>
      </c>
      <c r="B15" s="141" t="s">
        <v>187</v>
      </c>
      <c r="C15" s="56" t="s">
        <v>44</v>
      </c>
      <c r="D15" s="56">
        <v>2</v>
      </c>
      <c r="E15" s="56">
        <f t="shared" si="1"/>
        <v>2</v>
      </c>
      <c r="F15" s="103"/>
      <c r="G15" s="103"/>
      <c r="H15" s="103">
        <f t="shared" si="0"/>
        <v>0</v>
      </c>
      <c r="I15" s="103">
        <f t="shared" si="0"/>
        <v>0</v>
      </c>
    </row>
    <row r="16" spans="1:14" ht="51">
      <c r="A16" s="56">
        <v>12</v>
      </c>
      <c r="B16" s="140" t="s">
        <v>188</v>
      </c>
      <c r="C16" s="56" t="s">
        <v>44</v>
      </c>
      <c r="D16" s="56">
        <v>1</v>
      </c>
      <c r="E16" s="56">
        <f t="shared" si="1"/>
        <v>1</v>
      </c>
      <c r="F16" s="103"/>
      <c r="G16" s="103"/>
      <c r="H16" s="103">
        <f t="shared" si="0"/>
        <v>0</v>
      </c>
      <c r="I16" s="103">
        <f t="shared" si="0"/>
        <v>0</v>
      </c>
    </row>
    <row r="17" spans="1:9" ht="51">
      <c r="A17" s="56">
        <v>13</v>
      </c>
      <c r="B17" s="140" t="s">
        <v>189</v>
      </c>
      <c r="C17" s="56" t="s">
        <v>44</v>
      </c>
      <c r="D17" s="56">
        <v>1</v>
      </c>
      <c r="E17" s="56">
        <f t="shared" si="1"/>
        <v>1</v>
      </c>
      <c r="F17" s="103"/>
      <c r="G17" s="103"/>
      <c r="H17" s="103">
        <f t="shared" si="0"/>
        <v>0</v>
      </c>
      <c r="I17" s="103">
        <f t="shared" si="0"/>
        <v>0</v>
      </c>
    </row>
    <row r="18" spans="1:9" ht="38.25">
      <c r="A18" s="56">
        <v>14</v>
      </c>
      <c r="B18" s="141" t="s">
        <v>190</v>
      </c>
      <c r="C18" s="56" t="s">
        <v>123</v>
      </c>
      <c r="D18" s="56">
        <v>100</v>
      </c>
      <c r="E18" s="56">
        <f t="shared" si="1"/>
        <v>100</v>
      </c>
      <c r="F18" s="103"/>
      <c r="G18" s="103"/>
      <c r="H18" s="103">
        <f t="shared" si="0"/>
        <v>0</v>
      </c>
      <c r="I18" s="103">
        <f t="shared" si="0"/>
        <v>0</v>
      </c>
    </row>
    <row r="19" spans="1:9" s="111" customFormat="1" ht="30">
      <c r="A19" s="109">
        <v>15</v>
      </c>
      <c r="B19" s="106" t="s">
        <v>137</v>
      </c>
      <c r="C19" s="109"/>
      <c r="D19" s="109"/>
      <c r="E19" s="109"/>
      <c r="F19" s="102"/>
      <c r="G19" s="108"/>
      <c r="H19" s="108"/>
      <c r="I19" s="108"/>
    </row>
    <row r="20" spans="1:9" s="111" customFormat="1" ht="15">
      <c r="A20" s="112"/>
      <c r="B20" s="106" t="s">
        <v>217</v>
      </c>
      <c r="C20" s="109" t="s">
        <v>44</v>
      </c>
      <c r="D20" s="109">
        <v>2</v>
      </c>
      <c r="E20" s="109">
        <v>2</v>
      </c>
      <c r="F20" s="102"/>
      <c r="G20" s="108"/>
      <c r="H20" s="108">
        <f>IF(D20="Rate only",0,D20*F20)</f>
        <v>0</v>
      </c>
      <c r="I20" s="108">
        <f>IF(E20="Rate only",0,E20*G20)</f>
        <v>0</v>
      </c>
    </row>
    <row r="21" spans="1:9" ht="15">
      <c r="A21" s="165"/>
      <c r="B21" s="162" t="s">
        <v>132</v>
      </c>
      <c r="C21" s="162"/>
      <c r="D21" s="162"/>
      <c r="E21" s="162"/>
      <c r="F21" s="163"/>
      <c r="G21" s="163"/>
      <c r="H21" s="164">
        <f>SUM(H5:H20)</f>
        <v>0</v>
      </c>
      <c r="I21" s="164">
        <f>SUM(I5:I20)</f>
        <v>0</v>
      </c>
    </row>
  </sheetData>
  <mergeCells count="7">
    <mergeCell ref="A1:I1"/>
    <mergeCell ref="A2:A3"/>
    <mergeCell ref="B2:B3"/>
    <mergeCell ref="C2:C3"/>
    <mergeCell ref="D2:E2"/>
    <mergeCell ref="F2:G2"/>
    <mergeCell ref="H2:I2"/>
  </mergeCells>
  <pageMargins left="0.7" right="0.7" top="0.75" bottom="0.75" header="0.3" footer="0.3"/>
  <pageSetup paperSize="9" scale="67"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Summary</vt:lpstr>
      <vt:lpstr>Cvl BOQ</vt:lpstr>
      <vt:lpstr>Electrical Low Side</vt:lpstr>
      <vt:lpstr>Electrical Panels</vt:lpstr>
      <vt:lpstr>UPS</vt:lpstr>
      <vt:lpstr>PAC</vt:lpstr>
      <vt:lpstr>Split AC</vt:lpstr>
      <vt:lpstr>Racks &amp; Acessories</vt:lpstr>
      <vt:lpstr>FA&amp;SS - SR</vt:lpstr>
      <vt:lpstr>RRS</vt:lpstr>
      <vt:lpstr>WLD</vt:lpstr>
      <vt:lpstr>CCTV</vt:lpstr>
      <vt:lpstr>ACS</vt:lpstr>
      <vt:lpstr>'FA&amp;SS - SR'!Print_Area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Jishnu B</cp:lastModifiedBy>
  <cp:lastPrinted>2025-06-09T17:40:26Z</cp:lastPrinted>
  <dcterms:created xsi:type="dcterms:W3CDTF">2015-06-05T18:17:20Z</dcterms:created>
  <dcterms:modified xsi:type="dcterms:W3CDTF">2025-08-11T06:06:39Z</dcterms:modified>
</cp:coreProperties>
</file>